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3" activeTab="0"/>
  </bookViews>
  <sheets>
    <sheet name="EKIPE" sheetId="1" r:id="rId1"/>
    <sheet name="LESTVICA" sheetId="2" r:id="rId2"/>
    <sheet name="NAPAD" sheetId="3" r:id="rId3"/>
    <sheet name="OBRAMBE" sheetId="4" r:id="rId4"/>
    <sheet name="IZBIJANJA" sheetId="5" r:id="rId5"/>
    <sheet name="TEKME" sheetId="6" r:id="rId6"/>
    <sheet name="MEDSEBOJNO" sheetId="7" r:id="rId7"/>
  </sheets>
  <definedNames>
    <definedName name="__Anonymous_Sheet_DB__0">'EKIPE'!$B$88:$AD$99</definedName>
    <definedName name="__Anonymous_Sheet_DB__2">'NAPAD'!$B$4:$AK$40</definedName>
    <definedName name="__Anonymous_Sheet_DB__3">'OBRAMBE'!$B$4:$AA$13</definedName>
    <definedName name="__Anonymous_Sheet_DB__4">'IZBIJANJA'!$B$4:$AA$19</definedName>
    <definedName name="_xlnm.Print_Area" localSheetId="1">'LESTVICA'!$A$1:$D$13</definedName>
  </definedNames>
  <calcPr fullCalcOnLoad="1"/>
</workbook>
</file>

<file path=xl/sharedStrings.xml><?xml version="1.0" encoding="utf-8"?>
<sst xmlns="http://schemas.openxmlformats.org/spreadsheetml/2006/main" count="5003" uniqueCount="320">
  <si>
    <t>MESTO</t>
  </si>
  <si>
    <t>EKIPA</t>
  </si>
  <si>
    <t>TOČKE (sortirano po: skupaj, m diff)</t>
  </si>
  <si>
    <t>TOČKE</t>
  </si>
  <si>
    <t>ŽIČE</t>
  </si>
  <si>
    <t>HRVATINI</t>
  </si>
  <si>
    <t>KOPER</t>
  </si>
  <si>
    <t>DOBROVNIK</t>
  </si>
  <si>
    <t>TRUŠKE</t>
  </si>
  <si>
    <t>KOZA NOSTRA</t>
  </si>
  <si>
    <t>STRUNJAN</t>
  </si>
  <si>
    <t>SKUPAJ</t>
  </si>
  <si>
    <t>AVG NA TURNIR</t>
  </si>
  <si>
    <t>M DIFF</t>
  </si>
  <si>
    <t>Mimoza</t>
  </si>
  <si>
    <t>Mazza La Panda</t>
  </si>
  <si>
    <t>Prekmurski Pandolaši</t>
  </si>
  <si>
    <t>Baštardi</t>
  </si>
  <si>
    <t>Žički Sončki</t>
  </si>
  <si>
    <t>Panda La Mazza</t>
  </si>
  <si>
    <t>Baronessa</t>
  </si>
  <si>
    <t>Pazipandolić</t>
  </si>
  <si>
    <t>C.I. Pola</t>
  </si>
  <si>
    <t>Prejkmurci</t>
  </si>
  <si>
    <t>Strupene Gosenice</t>
  </si>
  <si>
    <t>Robe Varie</t>
  </si>
  <si>
    <t>D.A.M.B.</t>
  </si>
  <si>
    <t>Bači</t>
  </si>
  <si>
    <t>BMV Tropicano</t>
  </si>
  <si>
    <t>Kroniki</t>
  </si>
  <si>
    <t>Bela Tema</t>
  </si>
  <si>
    <t>PGD Hrvatini</t>
  </si>
  <si>
    <t>Štajerci</t>
  </si>
  <si>
    <t>Puranji Čunder</t>
  </si>
  <si>
    <t>Truške</t>
  </si>
  <si>
    <t>Žički Pubeci</t>
  </si>
  <si>
    <t>Breka Fest</t>
  </si>
  <si>
    <t>Bistričanke</t>
  </si>
  <si>
    <t>Stara Kortina</t>
  </si>
  <si>
    <t>TEKME</t>
  </si>
  <si>
    <t>SUM / 
SKUPNI AVG</t>
  </si>
  <si>
    <t>GIRONI</t>
  </si>
  <si>
    <t>ZMAGE, PORAZI, NEODLOČENO (sortirano po: zmage – porazi, zmage)</t>
  </si>
  <si>
    <t>Z</t>
  </si>
  <si>
    <t>N</t>
  </si>
  <si>
    <t>P</t>
  </si>
  <si>
    <t>Z – P</t>
  </si>
  <si>
    <t>AVG Z</t>
  </si>
  <si>
    <t>AVG N</t>
  </si>
  <si>
    <t>AVG P</t>
  </si>
  <si>
    <t>MACE NAREJENE, PREJETE, RAZLIKA (sortirano po M diff, M +)</t>
  </si>
  <si>
    <t>M +</t>
  </si>
  <si>
    <t xml:space="preserve">M - </t>
  </si>
  <si>
    <t>M diff</t>
  </si>
  <si>
    <t>+</t>
  </si>
  <si>
    <t>-</t>
  </si>
  <si>
    <t>diff</t>
  </si>
  <si>
    <t>POVPREČNE MACE NA GIRON: NAREJENE, PREJETE, RAZLIKA (sortirano PM diff, PM +)</t>
  </si>
  <si>
    <t>PM +</t>
  </si>
  <si>
    <t xml:space="preserve">PM - </t>
  </si>
  <si>
    <t>PM diff</t>
  </si>
  <si>
    <t>OBRAMBE</t>
  </si>
  <si>
    <t>O</t>
  </si>
  <si>
    <t>AVG NA GIRON</t>
  </si>
  <si>
    <t>IZBIJANJA</t>
  </si>
  <si>
    <t>I</t>
  </si>
  <si>
    <t>skupno število zmag</t>
  </si>
  <si>
    <t>skupno število neodločenih izidov</t>
  </si>
  <si>
    <t>skupno število porazov</t>
  </si>
  <si>
    <t>skupno število narejenih mac</t>
  </si>
  <si>
    <t>M -</t>
  </si>
  <si>
    <t>skupno število prejetih mac</t>
  </si>
  <si>
    <t>skupna razlika narejenih in prejetih mac</t>
  </si>
  <si>
    <t>povprečno število narejenih mac na odigran giron</t>
  </si>
  <si>
    <t>PM -</t>
  </si>
  <si>
    <t>povprečno število dobljenih mac na odigran giron</t>
  </si>
  <si>
    <t>povprečna razlika narejenih in prejetih mac na giron</t>
  </si>
  <si>
    <t>skupno število uspešnih obramb ekipe</t>
  </si>
  <si>
    <t xml:space="preserve">I </t>
  </si>
  <si>
    <t>skupno število uspešnih izbijanj baze ekipe</t>
  </si>
  <si>
    <t>Mesto</t>
  </si>
  <si>
    <t>Ekipa</t>
  </si>
  <si>
    <t>Tu</t>
  </si>
  <si>
    <t>Tk</t>
  </si>
  <si>
    <t>To</t>
  </si>
  <si>
    <t xml:space="preserve"> +/-</t>
  </si>
  <si>
    <t>IME</t>
  </si>
  <si>
    <t>PRIIMEK</t>
  </si>
  <si>
    <t>MACE NAREJENE, AVG NA GIRON, # FC</t>
  </si>
  <si>
    <t>M SUM</t>
  </si>
  <si>
    <t>AVG</t>
  </si>
  <si>
    <t># FC</t>
  </si>
  <si>
    <t>M</t>
  </si>
  <si>
    <t>FC</t>
  </si>
  <si>
    <t>TURNIR</t>
  </si>
  <si>
    <t>KAJ ČE?</t>
  </si>
  <si>
    <t>EKP</t>
  </si>
  <si>
    <t>SUM</t>
  </si>
  <si>
    <t>AVG M</t>
  </si>
  <si>
    <t>AVG F</t>
  </si>
  <si>
    <t>Rok</t>
  </si>
  <si>
    <t>Banko</t>
  </si>
  <si>
    <t>MIM</t>
  </si>
  <si>
    <t>Martin</t>
  </si>
  <si>
    <t>Stražar</t>
  </si>
  <si>
    <t>MLP</t>
  </si>
  <si>
    <t>Damjan</t>
  </si>
  <si>
    <t>Jurič</t>
  </si>
  <si>
    <t>Borut</t>
  </si>
  <si>
    <t>Danijel</t>
  </si>
  <si>
    <t>Nežič</t>
  </si>
  <si>
    <t>Simon</t>
  </si>
  <si>
    <t>Štrbac</t>
  </si>
  <si>
    <t>PPĆ</t>
  </si>
  <si>
    <t>PLM</t>
  </si>
  <si>
    <t>Vučko</t>
  </si>
  <si>
    <t>Daničič</t>
  </si>
  <si>
    <t>Dejan</t>
  </si>
  <si>
    <t>Markovič</t>
  </si>
  <si>
    <t>Ervino</t>
  </si>
  <si>
    <t>Quarantotto</t>
  </si>
  <si>
    <t>CIP</t>
  </si>
  <si>
    <t>Grega</t>
  </si>
  <si>
    <t>Matko</t>
  </si>
  <si>
    <t>PPA</t>
  </si>
  <si>
    <t>PRE</t>
  </si>
  <si>
    <t>Matej</t>
  </si>
  <si>
    <t>Gregorič</t>
  </si>
  <si>
    <t xml:space="preserve">Jan </t>
  </si>
  <si>
    <t>Bošnjak</t>
  </si>
  <si>
    <t>Zmago</t>
  </si>
  <si>
    <t>Filipčič</t>
  </si>
  <si>
    <t>BAŠ</t>
  </si>
  <si>
    <t>BAR</t>
  </si>
  <si>
    <t>Agostini Pregelj</t>
  </si>
  <si>
    <t>Andrej</t>
  </si>
  <si>
    <t>Kelenc</t>
  </si>
  <si>
    <t>Luka</t>
  </si>
  <si>
    <t>Bičič</t>
  </si>
  <si>
    <t>RVA</t>
  </si>
  <si>
    <t>Aleksander</t>
  </si>
  <si>
    <t>Romih</t>
  </si>
  <si>
    <t>ŽSO</t>
  </si>
  <si>
    <t>Matjaž</t>
  </si>
  <si>
    <t>Derin</t>
  </si>
  <si>
    <t>David</t>
  </si>
  <si>
    <t>Kozar</t>
  </si>
  <si>
    <t>Testen</t>
  </si>
  <si>
    <t>Slavko</t>
  </si>
  <si>
    <t>Furlanič</t>
  </si>
  <si>
    <t>Miha</t>
  </si>
  <si>
    <t>Podkubovšek</t>
  </si>
  <si>
    <t>ŽPU</t>
  </si>
  <si>
    <t>Dinko</t>
  </si>
  <si>
    <t>Rado</t>
  </si>
  <si>
    <t>Veljak</t>
  </si>
  <si>
    <t>Božo</t>
  </si>
  <si>
    <t>SKO</t>
  </si>
  <si>
    <t>Patrik</t>
  </si>
  <si>
    <t>Markežič</t>
  </si>
  <si>
    <t>Anton</t>
  </si>
  <si>
    <t>Štokovič</t>
  </si>
  <si>
    <t>Nejc</t>
  </si>
  <si>
    <t>Zorc</t>
  </si>
  <si>
    <t>Franc</t>
  </si>
  <si>
    <t>Luciano</t>
  </si>
  <si>
    <t>Damjanič</t>
  </si>
  <si>
    <t>Aleš</t>
  </si>
  <si>
    <t>Slatenšek</t>
  </si>
  <si>
    <t>Alen</t>
  </si>
  <si>
    <t>Kegl</t>
  </si>
  <si>
    <t>Slama</t>
  </si>
  <si>
    <t>TRU</t>
  </si>
  <si>
    <t>Tadej</t>
  </si>
  <si>
    <t>Žižek</t>
  </si>
  <si>
    <t>PČU</t>
  </si>
  <si>
    <t>Mihael</t>
  </si>
  <si>
    <t>DAM</t>
  </si>
  <si>
    <t>Benjamin</t>
  </si>
  <si>
    <t>Šajtegel</t>
  </si>
  <si>
    <t>Edi</t>
  </si>
  <si>
    <t>Črtomir</t>
  </si>
  <si>
    <t>Čander</t>
  </si>
  <si>
    <t>KRO</t>
  </si>
  <si>
    <t>Miran</t>
  </si>
  <si>
    <t>Lacković</t>
  </si>
  <si>
    <t>Beno</t>
  </si>
  <si>
    <t>Zrinski</t>
  </si>
  <si>
    <t>SGO</t>
  </si>
  <si>
    <t>Prodan</t>
  </si>
  <si>
    <t>Mitja</t>
  </si>
  <si>
    <t>Obid</t>
  </si>
  <si>
    <t>Vojko</t>
  </si>
  <si>
    <t>Škerget</t>
  </si>
  <si>
    <t>Gordana</t>
  </si>
  <si>
    <t>BAČ</t>
  </si>
  <si>
    <t>Husein</t>
  </si>
  <si>
    <t>Dedič</t>
  </si>
  <si>
    <t>PGD</t>
  </si>
  <si>
    <t>Tomaž</t>
  </si>
  <si>
    <t>Jakomin</t>
  </si>
  <si>
    <t>Branko</t>
  </si>
  <si>
    <t>Bohnec</t>
  </si>
  <si>
    <t>BMV</t>
  </si>
  <si>
    <t>Vladimir</t>
  </si>
  <si>
    <t>Majcen</t>
  </si>
  <si>
    <t>Klajžar</t>
  </si>
  <si>
    <t>Podgornik</t>
  </si>
  <si>
    <t>Pesjak</t>
  </si>
  <si>
    <t>BFE</t>
  </si>
  <si>
    <t>Prša</t>
  </si>
  <si>
    <t>Žiga</t>
  </si>
  <si>
    <t>Schoener</t>
  </si>
  <si>
    <t>Tamara</t>
  </si>
  <si>
    <t>Boštjan</t>
  </si>
  <si>
    <t>Slepec</t>
  </si>
  <si>
    <t>Lebar</t>
  </si>
  <si>
    <t>Tina</t>
  </si>
  <si>
    <t>Irvin</t>
  </si>
  <si>
    <t>Kocjančič</t>
  </si>
  <si>
    <t>Marko</t>
  </si>
  <si>
    <t>Štokelj</t>
  </si>
  <si>
    <t>Marot</t>
  </si>
  <si>
    <t>Pišotek</t>
  </si>
  <si>
    <t>ŠTA</t>
  </si>
  <si>
    <t>Rene</t>
  </si>
  <si>
    <t>Masalin</t>
  </si>
  <si>
    <t>Darko</t>
  </si>
  <si>
    <t>Kolar</t>
  </si>
  <si>
    <t>Vidergar</t>
  </si>
  <si>
    <t>BTE</t>
  </si>
  <si>
    <t>Nina</t>
  </si>
  <si>
    <t>Blaž</t>
  </si>
  <si>
    <t>Posinek</t>
  </si>
  <si>
    <t>Mihaela</t>
  </si>
  <si>
    <t>Andreja</t>
  </si>
  <si>
    <t>BIS</t>
  </si>
  <si>
    <t>Saša</t>
  </si>
  <si>
    <t>Drljič</t>
  </si>
  <si>
    <t>Lovro</t>
  </si>
  <si>
    <t>Maxim</t>
  </si>
  <si>
    <t>Lorenčič</t>
  </si>
  <si>
    <t>Rajko</t>
  </si>
  <si>
    <t>Kompan</t>
  </si>
  <si>
    <t>Srečko</t>
  </si>
  <si>
    <t>Lazar</t>
  </si>
  <si>
    <t>Serdt</t>
  </si>
  <si>
    <t>Presl</t>
  </si>
  <si>
    <t>Denis</t>
  </si>
  <si>
    <t>Bobik</t>
  </si>
  <si>
    <t>Rodica</t>
  </si>
  <si>
    <t>Klemen</t>
  </si>
  <si>
    <t>Gorup</t>
  </si>
  <si>
    <t>Kristjan</t>
  </si>
  <si>
    <t>Omerhodžič</t>
  </si>
  <si>
    <t>Kletečki</t>
  </si>
  <si>
    <t>Lucchesi</t>
  </si>
  <si>
    <t>Anja</t>
  </si>
  <si>
    <t>Marič</t>
  </si>
  <si>
    <t>Niki</t>
  </si>
  <si>
    <t>Šemen</t>
  </si>
  <si>
    <t>Mateja</t>
  </si>
  <si>
    <t>Karin</t>
  </si>
  <si>
    <t>Favento</t>
  </si>
  <si>
    <t>Ćrt</t>
  </si>
  <si>
    <t>?</t>
  </si>
  <si>
    <t>povprečno število doseženih mac na odigran turnir</t>
  </si>
  <si>
    <t>povprečno število doseženih fuorikampov na odigran turnir</t>
  </si>
  <si>
    <t>skupno število mac, ki bi jih igralec dosegel, če bi igral na vseh turnirjih (AVG M × 7)</t>
  </si>
  <si>
    <t>ULOVLJEN PANDOLO: SKUPAJ, AVG NA GIRON</t>
  </si>
  <si>
    <t>U SUM</t>
  </si>
  <si>
    <t>U</t>
  </si>
  <si>
    <t>AVG U</t>
  </si>
  <si>
    <t>skupno število ulovljenih pandolov</t>
  </si>
  <si>
    <t>povprečje ulovljenih pandolov na odigran giron v obrambi</t>
  </si>
  <si>
    <t>povprečje ulovljenih pandolov na odigran turinir</t>
  </si>
  <si>
    <t>IZBITA BAZA: SKUPAJ, AVG NA GIRON</t>
  </si>
  <si>
    <t>I SUM</t>
  </si>
  <si>
    <t>AVG I</t>
  </si>
  <si>
    <t>Damijanić</t>
  </si>
  <si>
    <t>skupno število izbitih baz</t>
  </si>
  <si>
    <t>povprečje izbitih baz na odigran giron v obrambi</t>
  </si>
  <si>
    <t>povprečje izbitih baz na odirgan turnir</t>
  </si>
  <si>
    <t>Skupina A</t>
  </si>
  <si>
    <t>Skupina B</t>
  </si>
  <si>
    <t>SkupinaB</t>
  </si>
  <si>
    <t>Četrtfinale</t>
  </si>
  <si>
    <t>Polfinale</t>
  </si>
  <si>
    <t>Č1</t>
  </si>
  <si>
    <t>P1</t>
  </si>
  <si>
    <t>Č2</t>
  </si>
  <si>
    <t>P2</t>
  </si>
  <si>
    <t>Č3</t>
  </si>
  <si>
    <t>Finale</t>
  </si>
  <si>
    <t>Č4</t>
  </si>
  <si>
    <t>F1</t>
  </si>
  <si>
    <t>Razigravanje 5-8. mesto</t>
  </si>
  <si>
    <t>F3</t>
  </si>
  <si>
    <t>R1</t>
  </si>
  <si>
    <t>R2</t>
  </si>
  <si>
    <t>Razigravanje 9. mesto</t>
  </si>
  <si>
    <t>Razigravanje 5. mesto</t>
  </si>
  <si>
    <t>R9</t>
  </si>
  <si>
    <t>Pazipandolič</t>
  </si>
  <si>
    <t>R3</t>
  </si>
  <si>
    <t>Razigravanje 7. mesto</t>
  </si>
  <si>
    <t>R4</t>
  </si>
  <si>
    <t>0*</t>
  </si>
  <si>
    <t>110*</t>
  </si>
  <si>
    <t>tekma z največ macami</t>
  </si>
  <si>
    <t>tekma z največjo razliko</t>
  </si>
  <si>
    <t>M + / SKUPNI SUM</t>
  </si>
  <si>
    <t>DMB</t>
  </si>
  <si>
    <t/>
  </si>
  <si>
    <t>TOČKE Razlika</t>
  </si>
  <si>
    <t>MAZZE</t>
  </si>
  <si>
    <t>MAZZE Razlika</t>
  </si>
  <si>
    <t>MAZZE Povprečne</t>
  </si>
  <si>
    <t>MAZZE Povprečna razlika</t>
  </si>
  <si>
    <t>FUORICAMPO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</si>
</sst>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\+0\ ;\-0;0"/>
    <numFmt numFmtId="166" formatCode="\+0.00\ ;\-0.00;0.00"/>
    <numFmt numFmtId="167" formatCode="0.0000"/>
    <numFmt numFmtId="168" formatCode="\+0;\-0;0"/>
    <numFmt numFmtId="169" formatCode="\+0.00;\-0.00;0.00"/>
  </numFmts>
  <fonts count="40">
    <font>
      <sz val="10"/>
      <name val="Arial"/>
      <family val="2"/>
    </font>
    <font>
      <sz val="10"/>
      <name val="Lohit Hind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37" borderId="10" xfId="0" applyFont="1" applyFill="1" applyBorder="1" applyAlignment="1">
      <alignment horizontal="center" vertical="center" textRotation="90"/>
    </xf>
    <xf numFmtId="0" fontId="0" fillId="38" borderId="10" xfId="0" applyFont="1" applyFill="1" applyBorder="1" applyAlignment="1">
      <alignment horizontal="center" vertical="center" textRotation="90"/>
    </xf>
    <xf numFmtId="0" fontId="0" fillId="37" borderId="10" xfId="0" applyFont="1" applyFill="1" applyBorder="1" applyAlignment="1">
      <alignment horizontal="center" vertical="center" textRotation="90"/>
    </xf>
    <xf numFmtId="0" fontId="0" fillId="38" borderId="10" xfId="0" applyFont="1" applyFill="1" applyBorder="1" applyAlignment="1">
      <alignment horizontal="center" vertical="center" textRotation="90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0" fontId="0" fillId="0" borderId="14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2" xfId="0" applyBorder="1" applyAlignment="1">
      <alignment horizontal="center" vertical="center" textRotation="90"/>
    </xf>
    <xf numFmtId="164" fontId="2" fillId="0" borderId="14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39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/>
    </xf>
    <xf numFmtId="0" fontId="0" fillId="41" borderId="0" xfId="0" applyFill="1" applyAlignment="1">
      <alignment/>
    </xf>
    <xf numFmtId="1" fontId="0" fillId="0" borderId="22" xfId="0" applyNumberFormat="1" applyBorder="1" applyAlignment="1">
      <alignment horizontal="center" vertical="center"/>
    </xf>
    <xf numFmtId="1" fontId="0" fillId="42" borderId="22" xfId="0" applyNumberFormat="1" applyFill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8" fontId="0" fillId="42" borderId="22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42" borderId="22" xfId="0" applyNumberFormat="1" applyFill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169" fontId="0" fillId="42" borderId="22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Untitled4" xfId="63"/>
    <cellStyle name="Untitled5" xfId="64"/>
    <cellStyle name="Untitled6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6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57421875" defaultRowHeight="12.75"/>
  <cols>
    <col min="1" max="1" width="7.57421875" style="0" bestFit="1" customWidth="1"/>
    <col min="2" max="2" width="19.421875" style="0" bestFit="1" customWidth="1"/>
    <col min="3" max="10" width="6.57421875" style="0" bestFit="1" customWidth="1"/>
    <col min="11" max="11" width="7.140625" style="0" bestFit="1" customWidth="1"/>
    <col min="12" max="12" width="6.7109375" style="0" bestFit="1" customWidth="1"/>
    <col min="13" max="14" width="19.421875" style="0" bestFit="1" customWidth="1"/>
    <col min="15" max="19" width="6.57421875" style="0" bestFit="1" customWidth="1"/>
    <col min="20" max="20" width="7.140625" style="0" bestFit="1" customWidth="1"/>
    <col min="21" max="22" width="6.57421875" style="0" bestFit="1" customWidth="1"/>
    <col min="23" max="23" width="7.140625" style="0" bestFit="1" customWidth="1"/>
    <col min="24" max="25" width="6.57421875" style="0" bestFit="1" customWidth="1"/>
    <col min="26" max="27" width="7.28125" style="0" bestFit="1" customWidth="1"/>
    <col min="28" max="30" width="4.57421875" style="0" bestFit="1" customWidth="1"/>
    <col min="31" max="33" width="5.140625" style="0" customWidth="1"/>
    <col min="34" max="34" width="20.8515625" style="0" customWidth="1"/>
    <col min="35" max="35" width="8.00390625" style="0" customWidth="1"/>
    <col min="36" max="38" width="7.57421875" style="0" customWidth="1"/>
    <col min="39" max="39" width="20.8515625" style="0" customWidth="1"/>
    <col min="40" max="40" width="15.8515625" style="0" customWidth="1"/>
    <col min="41" max="42" width="15.28125" style="0" customWidth="1"/>
    <col min="43" max="43" width="16.421875" style="0" customWidth="1"/>
    <col min="44" max="44" width="2.8515625" style="0" customWidth="1"/>
    <col min="45" max="45" width="2.7109375" style="0" customWidth="1"/>
    <col min="46" max="46" width="3.00390625" style="0" customWidth="1"/>
    <col min="47" max="47" width="2.8515625" style="0" customWidth="1"/>
    <col min="48" max="48" width="2.7109375" style="0" customWidth="1"/>
    <col min="49" max="49" width="3.00390625" style="0" customWidth="1"/>
    <col min="50" max="50" width="2.8515625" style="0" customWidth="1"/>
    <col min="51" max="51" width="2.7109375" style="0" customWidth="1"/>
    <col min="52" max="52" width="3.00390625" style="0" customWidth="1"/>
    <col min="53" max="53" width="2.8515625" style="0" customWidth="1"/>
    <col min="54" max="54" width="3.8515625" style="0" customWidth="1"/>
    <col min="55" max="55" width="3.00390625" style="0" customWidth="1"/>
    <col min="56" max="56" width="3.8515625" style="0" customWidth="1"/>
    <col min="57" max="58" width="6.00390625" style="0" customWidth="1"/>
    <col min="59" max="59" width="5.57421875" style="0" customWidth="1"/>
    <col min="60" max="60" width="6.00390625" style="0" customWidth="1"/>
    <col min="61" max="61" width="5.00390625" style="0" customWidth="1"/>
    <col min="62" max="65" width="6.00390625" style="0" customWidth="1"/>
    <col min="66" max="66" width="7.7109375" style="0" customWidth="1"/>
    <col min="67" max="69" width="6.00390625" style="0" customWidth="1"/>
    <col min="70" max="70" width="5.00390625" style="0" customWidth="1"/>
    <col min="71" max="72" width="6.00390625" style="0" customWidth="1"/>
    <col min="73" max="73" width="5.00390625" style="0" customWidth="1"/>
    <col min="74" max="75" width="6.00390625" style="0" customWidth="1"/>
    <col min="76" max="76" width="5.00390625" style="0" customWidth="1"/>
    <col min="77" max="78" width="6.00390625" style="0" customWidth="1"/>
    <col min="79" max="79" width="5.00390625" style="0" customWidth="1"/>
    <col min="80" max="82" width="6.00390625" style="0" customWidth="1"/>
    <col min="83" max="83" width="6.7109375" style="0" customWidth="1"/>
    <col min="84" max="85" width="7.7109375" style="0" customWidth="1"/>
    <col min="86" max="86" width="7.140625" style="0" customWidth="1"/>
    <col min="87" max="87" width="7.7109375" style="0" customWidth="1"/>
    <col min="88" max="88" width="6.57421875" style="0" customWidth="1"/>
    <col min="89" max="91" width="7.7109375" style="0" customWidth="1"/>
    <col min="92" max="92" width="8.28125" style="0" customWidth="1"/>
    <col min="93" max="94" width="7.7109375" style="0" customWidth="1"/>
    <col min="95" max="95" width="8.28125" style="0" customWidth="1"/>
    <col min="96" max="96" width="7.7109375" style="0" customWidth="1"/>
    <col min="97" max="97" width="6.57421875" style="0" customWidth="1"/>
    <col min="98" max="99" width="7.7109375" style="0" customWidth="1"/>
    <col min="100" max="100" width="6.57421875" style="0" customWidth="1"/>
    <col min="101" max="102" width="7.7109375" style="0" customWidth="1"/>
    <col min="103" max="103" width="6.57421875" style="0" customWidth="1"/>
    <col min="104" max="105" width="7.7109375" style="0" customWidth="1"/>
    <col min="106" max="106" width="6.57421875" style="0" customWidth="1"/>
    <col min="107" max="109" width="7.7109375" style="0" customWidth="1"/>
    <col min="110" max="110" width="8.28125" style="0" customWidth="1"/>
  </cols>
  <sheetData>
    <row r="1" spans="1:12" ht="14.25" customHeight="1">
      <c r="A1" s="24" t="s">
        <v>0</v>
      </c>
      <c r="B1" s="25" t="s">
        <v>1</v>
      </c>
      <c r="C1" s="120" t="s">
        <v>2</v>
      </c>
      <c r="D1" s="120"/>
      <c r="E1" s="120"/>
      <c r="F1" s="120"/>
      <c r="G1" s="120"/>
      <c r="H1" s="120"/>
      <c r="I1" s="120"/>
      <c r="J1" s="120" t="s">
        <v>3</v>
      </c>
      <c r="K1" s="120"/>
      <c r="L1" s="128"/>
    </row>
    <row r="2" spans="1:109" s="1" customFormat="1" ht="95.25" customHeight="1">
      <c r="A2" s="26" t="s">
        <v>0</v>
      </c>
      <c r="B2" s="19" t="s">
        <v>1</v>
      </c>
      <c r="C2" s="33" t="s">
        <v>4</v>
      </c>
      <c r="D2" s="33" t="s">
        <v>5</v>
      </c>
      <c r="E2" s="33" t="s">
        <v>6</v>
      </c>
      <c r="F2" s="34" t="s">
        <v>7</v>
      </c>
      <c r="G2" s="34" t="s">
        <v>8</v>
      </c>
      <c r="H2" s="34" t="s">
        <v>9</v>
      </c>
      <c r="I2" s="34" t="s">
        <v>10</v>
      </c>
      <c r="J2" s="20" t="s">
        <v>11</v>
      </c>
      <c r="K2" s="20" t="s">
        <v>12</v>
      </c>
      <c r="L2" s="27" t="s">
        <v>13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</row>
    <row r="3" spans="1:15" ht="12.75">
      <c r="A3" s="28">
        <v>1</v>
      </c>
      <c r="B3" s="22" t="s">
        <v>14</v>
      </c>
      <c r="C3" s="21">
        <v>13</v>
      </c>
      <c r="D3" s="21">
        <v>11</v>
      </c>
      <c r="E3" s="21">
        <v>13</v>
      </c>
      <c r="F3" s="21">
        <v>8</v>
      </c>
      <c r="G3" s="21">
        <v>13</v>
      </c>
      <c r="H3" s="21">
        <v>9</v>
      </c>
      <c r="I3" s="21">
        <v>9</v>
      </c>
      <c r="J3" s="21">
        <f aca="true" t="shared" si="0" ref="J3:J27">SUM(C3:I3)</f>
        <v>76</v>
      </c>
      <c r="K3" s="23">
        <f aca="true" t="shared" si="1" ref="K3:K27">AVERAGE(C3:I3)</f>
        <v>10.857142857142858</v>
      </c>
      <c r="L3" s="83">
        <f>VLOOKUP(B3,$B$117:$Z$141,25,0)</f>
        <v>5394</v>
      </c>
      <c r="O3" s="2"/>
    </row>
    <row r="4" spans="1:15" ht="12.75">
      <c r="A4" s="28">
        <v>2</v>
      </c>
      <c r="B4" s="22" t="s">
        <v>15</v>
      </c>
      <c r="C4" s="21">
        <v>11</v>
      </c>
      <c r="D4" s="21">
        <v>13</v>
      </c>
      <c r="E4" s="21">
        <v>11</v>
      </c>
      <c r="F4" s="21">
        <v>3</v>
      </c>
      <c r="G4" s="21">
        <v>11</v>
      </c>
      <c r="H4" s="21">
        <v>13</v>
      </c>
      <c r="I4" s="21">
        <v>8</v>
      </c>
      <c r="J4" s="21">
        <f t="shared" si="0"/>
        <v>70</v>
      </c>
      <c r="K4" s="23">
        <f t="shared" si="1"/>
        <v>10</v>
      </c>
      <c r="L4" s="83">
        <f aca="true" t="shared" si="2" ref="L4:L27">VLOOKUP(B4,$B$117:$Z$141,25,0)</f>
        <v>3230</v>
      </c>
      <c r="O4" s="2"/>
    </row>
    <row r="5" spans="1:16" ht="12.75">
      <c r="A5" s="28">
        <v>3</v>
      </c>
      <c r="B5" s="22" t="s">
        <v>16</v>
      </c>
      <c r="C5" s="21">
        <v>6</v>
      </c>
      <c r="D5" s="21">
        <v>3</v>
      </c>
      <c r="E5" s="21">
        <v>7</v>
      </c>
      <c r="F5" s="21">
        <v>11</v>
      </c>
      <c r="G5" s="21">
        <v>3</v>
      </c>
      <c r="H5" s="21">
        <v>7</v>
      </c>
      <c r="I5" s="21"/>
      <c r="J5" s="21">
        <f t="shared" si="0"/>
        <v>37</v>
      </c>
      <c r="K5" s="23">
        <f t="shared" si="1"/>
        <v>6.166666666666667</v>
      </c>
      <c r="L5" s="83">
        <f t="shared" si="2"/>
        <v>-119</v>
      </c>
      <c r="P5" s="2"/>
    </row>
    <row r="6" spans="1:16" ht="12.75">
      <c r="A6" s="28">
        <v>4</v>
      </c>
      <c r="B6" s="22" t="s">
        <v>17</v>
      </c>
      <c r="C6" s="21">
        <v>8</v>
      </c>
      <c r="D6" s="21">
        <v>5</v>
      </c>
      <c r="E6" s="21">
        <v>6</v>
      </c>
      <c r="F6" s="21"/>
      <c r="G6" s="21">
        <v>6</v>
      </c>
      <c r="H6" s="21">
        <v>8</v>
      </c>
      <c r="I6" s="21"/>
      <c r="J6" s="21">
        <f t="shared" si="0"/>
        <v>33</v>
      </c>
      <c r="K6" s="23">
        <f t="shared" si="1"/>
        <v>6.6</v>
      </c>
      <c r="L6" s="83">
        <f t="shared" si="2"/>
        <v>-2475</v>
      </c>
      <c r="P6" s="2"/>
    </row>
    <row r="7" spans="1:16" ht="12.75">
      <c r="A7" s="28">
        <v>5</v>
      </c>
      <c r="B7" s="22" t="s">
        <v>18</v>
      </c>
      <c r="C7" s="21">
        <v>9</v>
      </c>
      <c r="D7" s="21">
        <v>9</v>
      </c>
      <c r="E7" s="21">
        <v>6</v>
      </c>
      <c r="F7" s="21">
        <v>5</v>
      </c>
      <c r="G7" s="21">
        <v>3</v>
      </c>
      <c r="H7" s="21"/>
      <c r="I7" s="21"/>
      <c r="J7" s="21">
        <f t="shared" si="0"/>
        <v>32</v>
      </c>
      <c r="K7" s="23">
        <f t="shared" si="1"/>
        <v>6.4</v>
      </c>
      <c r="L7" s="83">
        <f t="shared" si="2"/>
        <v>-615</v>
      </c>
      <c r="P7" s="2"/>
    </row>
    <row r="8" spans="1:16" ht="12.75">
      <c r="A8" s="28">
        <v>6</v>
      </c>
      <c r="B8" s="22" t="s">
        <v>19</v>
      </c>
      <c r="C8" s="21">
        <v>3</v>
      </c>
      <c r="D8" s="21">
        <v>4</v>
      </c>
      <c r="E8" s="21">
        <v>4</v>
      </c>
      <c r="F8" s="21">
        <v>3</v>
      </c>
      <c r="G8" s="21">
        <v>6</v>
      </c>
      <c r="H8" s="21">
        <v>5</v>
      </c>
      <c r="I8" s="21">
        <v>6</v>
      </c>
      <c r="J8" s="21">
        <f t="shared" si="0"/>
        <v>31</v>
      </c>
      <c r="K8" s="23">
        <f t="shared" si="1"/>
        <v>4.428571428571429</v>
      </c>
      <c r="L8" s="83">
        <f t="shared" si="2"/>
        <v>-467</v>
      </c>
      <c r="P8" s="2"/>
    </row>
    <row r="9" spans="1:16" ht="12.75">
      <c r="A9" s="28">
        <v>7</v>
      </c>
      <c r="B9" s="22" t="s">
        <v>20</v>
      </c>
      <c r="C9" s="21"/>
      <c r="D9" s="21">
        <v>6</v>
      </c>
      <c r="E9" s="21"/>
      <c r="F9" s="21">
        <v>6</v>
      </c>
      <c r="G9" s="21">
        <v>9</v>
      </c>
      <c r="H9" s="21">
        <v>3</v>
      </c>
      <c r="I9" s="21">
        <v>4</v>
      </c>
      <c r="J9" s="21">
        <f t="shared" si="0"/>
        <v>28</v>
      </c>
      <c r="K9" s="23">
        <f t="shared" si="1"/>
        <v>5.6</v>
      </c>
      <c r="L9" s="83">
        <f t="shared" si="2"/>
        <v>-843</v>
      </c>
      <c r="P9" s="2"/>
    </row>
    <row r="10" spans="1:16" ht="12.75">
      <c r="A10" s="28">
        <v>8</v>
      </c>
      <c r="B10" s="22" t="s">
        <v>21</v>
      </c>
      <c r="C10" s="21">
        <v>5</v>
      </c>
      <c r="D10" s="21">
        <v>2</v>
      </c>
      <c r="E10" s="21">
        <v>4</v>
      </c>
      <c r="F10" s="21"/>
      <c r="G10" s="21"/>
      <c r="H10" s="21">
        <v>11</v>
      </c>
      <c r="I10" s="21">
        <v>5</v>
      </c>
      <c r="J10" s="21">
        <f t="shared" si="0"/>
        <v>27</v>
      </c>
      <c r="K10" s="23">
        <f t="shared" si="1"/>
        <v>5.4</v>
      </c>
      <c r="L10" s="83">
        <f t="shared" si="2"/>
        <v>698</v>
      </c>
      <c r="P10" s="2"/>
    </row>
    <row r="11" spans="1:16" ht="12.75">
      <c r="A11" s="28">
        <v>9</v>
      </c>
      <c r="B11" s="22" t="s">
        <v>22</v>
      </c>
      <c r="C11" s="21">
        <v>3</v>
      </c>
      <c r="D11" s="21">
        <v>7</v>
      </c>
      <c r="E11" s="21"/>
      <c r="F11" s="21">
        <v>3</v>
      </c>
      <c r="G11" s="21">
        <v>8</v>
      </c>
      <c r="H11" s="21">
        <v>3</v>
      </c>
      <c r="I11" s="21">
        <v>3</v>
      </c>
      <c r="J11" s="21">
        <f t="shared" si="0"/>
        <v>27</v>
      </c>
      <c r="K11" s="23">
        <f t="shared" si="1"/>
        <v>4.5</v>
      </c>
      <c r="L11" s="83">
        <f t="shared" si="2"/>
        <v>-1231</v>
      </c>
      <c r="P11" s="2"/>
    </row>
    <row r="12" spans="1:16" ht="12.75">
      <c r="A12" s="28">
        <v>10</v>
      </c>
      <c r="B12" s="22" t="s">
        <v>23</v>
      </c>
      <c r="C12" s="21"/>
      <c r="D12" s="21"/>
      <c r="E12" s="21"/>
      <c r="F12" s="21">
        <v>9</v>
      </c>
      <c r="G12" s="21"/>
      <c r="H12" s="21"/>
      <c r="I12" s="21">
        <v>11</v>
      </c>
      <c r="J12" s="21">
        <f t="shared" si="0"/>
        <v>20</v>
      </c>
      <c r="K12" s="23">
        <f t="shared" si="1"/>
        <v>10</v>
      </c>
      <c r="L12" s="83">
        <f t="shared" si="2"/>
        <v>289</v>
      </c>
      <c r="P12" s="2"/>
    </row>
    <row r="13" spans="1:12" ht="12.75">
      <c r="A13" s="28">
        <v>11</v>
      </c>
      <c r="B13" s="22" t="s">
        <v>24</v>
      </c>
      <c r="C13" s="21"/>
      <c r="D13" s="21"/>
      <c r="E13" s="21">
        <v>9</v>
      </c>
      <c r="F13" s="21"/>
      <c r="G13" s="21">
        <v>5</v>
      </c>
      <c r="H13" s="21"/>
      <c r="I13" s="21"/>
      <c r="J13" s="21">
        <f t="shared" si="0"/>
        <v>14</v>
      </c>
      <c r="K13" s="23">
        <f t="shared" si="1"/>
        <v>7</v>
      </c>
      <c r="L13" s="83">
        <f t="shared" si="2"/>
        <v>-1080</v>
      </c>
    </row>
    <row r="14" spans="1:12" ht="12.75">
      <c r="A14" s="28">
        <v>12</v>
      </c>
      <c r="B14" s="22" t="s">
        <v>25</v>
      </c>
      <c r="C14" s="21"/>
      <c r="D14" s="21"/>
      <c r="E14" s="21"/>
      <c r="F14" s="21"/>
      <c r="G14" s="21"/>
      <c r="H14" s="21"/>
      <c r="I14" s="21">
        <v>13</v>
      </c>
      <c r="J14" s="21">
        <f t="shared" si="0"/>
        <v>13</v>
      </c>
      <c r="K14" s="23">
        <f t="shared" si="1"/>
        <v>13</v>
      </c>
      <c r="L14" s="83">
        <f t="shared" si="2"/>
        <v>474</v>
      </c>
    </row>
    <row r="15" spans="1:12" ht="12.75">
      <c r="A15" s="28">
        <v>13</v>
      </c>
      <c r="B15" s="22" t="s">
        <v>26</v>
      </c>
      <c r="C15" s="21"/>
      <c r="D15" s="21"/>
      <c r="E15" s="21"/>
      <c r="F15" s="21">
        <v>13</v>
      </c>
      <c r="G15" s="21"/>
      <c r="H15" s="21"/>
      <c r="I15" s="21"/>
      <c r="J15" s="21">
        <f t="shared" si="0"/>
        <v>13</v>
      </c>
      <c r="K15" s="23">
        <f t="shared" si="1"/>
        <v>13</v>
      </c>
      <c r="L15" s="83">
        <f t="shared" si="2"/>
        <v>432</v>
      </c>
    </row>
    <row r="16" spans="1:12" ht="12.75">
      <c r="A16" s="28">
        <v>14</v>
      </c>
      <c r="B16" s="22" t="s">
        <v>27</v>
      </c>
      <c r="C16" s="21">
        <v>3</v>
      </c>
      <c r="D16" s="21"/>
      <c r="E16" s="21"/>
      <c r="F16" s="21">
        <v>3</v>
      </c>
      <c r="G16" s="21"/>
      <c r="H16" s="21">
        <v>2</v>
      </c>
      <c r="I16" s="21"/>
      <c r="J16" s="21">
        <f t="shared" si="0"/>
        <v>8</v>
      </c>
      <c r="K16" s="23">
        <f t="shared" si="1"/>
        <v>2.6666666666666665</v>
      </c>
      <c r="L16" s="83">
        <f t="shared" si="2"/>
        <v>-1250</v>
      </c>
    </row>
    <row r="17" spans="1:12" ht="12.75">
      <c r="A17" s="28">
        <v>15</v>
      </c>
      <c r="B17" s="22" t="s">
        <v>28</v>
      </c>
      <c r="C17" s="21"/>
      <c r="D17" s="21"/>
      <c r="E17" s="21"/>
      <c r="F17" s="21">
        <v>7</v>
      </c>
      <c r="G17" s="21"/>
      <c r="H17" s="21"/>
      <c r="I17" s="21"/>
      <c r="J17" s="21">
        <f t="shared" si="0"/>
        <v>7</v>
      </c>
      <c r="K17" s="23">
        <f t="shared" si="1"/>
        <v>7</v>
      </c>
      <c r="L17" s="83">
        <f t="shared" si="2"/>
        <v>147</v>
      </c>
    </row>
    <row r="18" spans="1:12" ht="12.75">
      <c r="A18" s="28">
        <v>16</v>
      </c>
      <c r="B18" s="22" t="s">
        <v>29</v>
      </c>
      <c r="C18" s="21">
        <v>7</v>
      </c>
      <c r="D18" s="21"/>
      <c r="E18" s="21"/>
      <c r="F18" s="21"/>
      <c r="G18" s="21"/>
      <c r="H18" s="21"/>
      <c r="I18" s="21"/>
      <c r="J18" s="21">
        <f t="shared" si="0"/>
        <v>7</v>
      </c>
      <c r="K18" s="23">
        <f t="shared" si="1"/>
        <v>7</v>
      </c>
      <c r="L18" s="83">
        <f t="shared" si="2"/>
        <v>6</v>
      </c>
    </row>
    <row r="19" spans="1:12" ht="12.75">
      <c r="A19" s="28">
        <v>17</v>
      </c>
      <c r="B19" s="22" t="s">
        <v>30</v>
      </c>
      <c r="C19" s="21"/>
      <c r="D19" s="21"/>
      <c r="E19" s="21"/>
      <c r="F19" s="21"/>
      <c r="G19" s="21"/>
      <c r="H19" s="21">
        <v>6</v>
      </c>
      <c r="I19" s="21"/>
      <c r="J19" s="21">
        <f t="shared" si="0"/>
        <v>6</v>
      </c>
      <c r="K19" s="23">
        <f t="shared" si="1"/>
        <v>6</v>
      </c>
      <c r="L19" s="83">
        <f t="shared" si="2"/>
        <v>-368</v>
      </c>
    </row>
    <row r="20" spans="1:12" ht="12.75">
      <c r="A20" s="28">
        <v>18</v>
      </c>
      <c r="B20" s="22" t="s">
        <v>31</v>
      </c>
      <c r="C20" s="21"/>
      <c r="D20" s="21">
        <v>5</v>
      </c>
      <c r="E20" s="21"/>
      <c r="F20" s="21"/>
      <c r="G20" s="21"/>
      <c r="H20" s="21"/>
      <c r="I20" s="21"/>
      <c r="J20" s="21">
        <f t="shared" si="0"/>
        <v>5</v>
      </c>
      <c r="K20" s="23">
        <f t="shared" si="1"/>
        <v>5</v>
      </c>
      <c r="L20" s="83">
        <f t="shared" si="2"/>
        <v>-412</v>
      </c>
    </row>
    <row r="21" spans="1:12" ht="12.75">
      <c r="A21" s="28">
        <v>19</v>
      </c>
      <c r="B21" s="22" t="s">
        <v>32</v>
      </c>
      <c r="C21" s="21">
        <v>4</v>
      </c>
      <c r="D21" s="21"/>
      <c r="E21" s="21"/>
      <c r="F21" s="21"/>
      <c r="G21" s="21"/>
      <c r="H21" s="21"/>
      <c r="I21" s="21"/>
      <c r="J21" s="21">
        <f t="shared" si="0"/>
        <v>4</v>
      </c>
      <c r="K21" s="23">
        <f t="shared" si="1"/>
        <v>4</v>
      </c>
      <c r="L21" s="83">
        <f t="shared" si="2"/>
        <v>16</v>
      </c>
    </row>
    <row r="22" spans="1:12" ht="12.75">
      <c r="A22" s="28">
        <v>20</v>
      </c>
      <c r="B22" s="22" t="s">
        <v>33</v>
      </c>
      <c r="C22" s="21"/>
      <c r="D22" s="21"/>
      <c r="E22" s="21"/>
      <c r="F22" s="21">
        <v>4</v>
      </c>
      <c r="G22" s="21"/>
      <c r="H22" s="21"/>
      <c r="I22" s="21"/>
      <c r="J22" s="21">
        <f t="shared" si="0"/>
        <v>4</v>
      </c>
      <c r="K22" s="23">
        <f t="shared" si="1"/>
        <v>4</v>
      </c>
      <c r="L22" s="83">
        <f t="shared" si="2"/>
        <v>-209</v>
      </c>
    </row>
    <row r="23" spans="1:12" ht="12.75">
      <c r="A23" s="28">
        <v>21</v>
      </c>
      <c r="B23" s="22" t="s">
        <v>34</v>
      </c>
      <c r="C23" s="21"/>
      <c r="D23" s="21"/>
      <c r="E23" s="21"/>
      <c r="F23" s="21"/>
      <c r="G23" s="21">
        <v>4</v>
      </c>
      <c r="H23" s="21"/>
      <c r="I23" s="21"/>
      <c r="J23" s="21">
        <f t="shared" si="0"/>
        <v>4</v>
      </c>
      <c r="K23" s="23">
        <f t="shared" si="1"/>
        <v>4</v>
      </c>
      <c r="L23" s="83">
        <f t="shared" si="2"/>
        <v>-266</v>
      </c>
    </row>
    <row r="24" spans="1:12" ht="12.75">
      <c r="A24" s="28">
        <v>22</v>
      </c>
      <c r="B24" s="22" t="s">
        <v>35</v>
      </c>
      <c r="C24" s="21">
        <v>3</v>
      </c>
      <c r="D24" s="21"/>
      <c r="E24" s="21"/>
      <c r="F24" s="21"/>
      <c r="G24" s="21"/>
      <c r="H24" s="21"/>
      <c r="I24" s="21"/>
      <c r="J24" s="21">
        <f t="shared" si="0"/>
        <v>3</v>
      </c>
      <c r="K24" s="23">
        <f t="shared" si="1"/>
        <v>3</v>
      </c>
      <c r="L24" s="83">
        <f t="shared" si="2"/>
        <v>-121</v>
      </c>
    </row>
    <row r="25" spans="1:12" ht="12.75">
      <c r="A25" s="28">
        <v>23</v>
      </c>
      <c r="B25" s="22" t="s">
        <v>36</v>
      </c>
      <c r="C25" s="21"/>
      <c r="D25" s="21"/>
      <c r="E25" s="21"/>
      <c r="F25" s="21">
        <v>3</v>
      </c>
      <c r="G25" s="21"/>
      <c r="H25" s="21"/>
      <c r="I25" s="21"/>
      <c r="J25" s="21">
        <f t="shared" si="0"/>
        <v>3</v>
      </c>
      <c r="K25" s="23">
        <f t="shared" si="1"/>
        <v>3</v>
      </c>
      <c r="L25" s="83">
        <f t="shared" si="2"/>
        <v>-455</v>
      </c>
    </row>
    <row r="26" spans="1:12" ht="12.75">
      <c r="A26" s="28">
        <v>24</v>
      </c>
      <c r="B26" s="22" t="s">
        <v>37</v>
      </c>
      <c r="C26" s="21"/>
      <c r="D26" s="21"/>
      <c r="E26" s="21"/>
      <c r="F26" s="21">
        <v>3</v>
      </c>
      <c r="G26" s="21"/>
      <c r="H26" s="21"/>
      <c r="I26" s="21"/>
      <c r="J26" s="21">
        <f t="shared" si="0"/>
        <v>3</v>
      </c>
      <c r="K26" s="23">
        <f t="shared" si="1"/>
        <v>3</v>
      </c>
      <c r="L26" s="83">
        <f t="shared" si="2"/>
        <v>-517</v>
      </c>
    </row>
    <row r="27" spans="1:12" ht="13.5" thickBot="1">
      <c r="A27" s="29">
        <v>25</v>
      </c>
      <c r="B27" s="30" t="s">
        <v>38</v>
      </c>
      <c r="C27" s="31"/>
      <c r="D27" s="31"/>
      <c r="E27" s="31"/>
      <c r="F27" s="31"/>
      <c r="G27" s="31">
        <v>2</v>
      </c>
      <c r="H27" s="31"/>
      <c r="I27" s="31"/>
      <c r="J27" s="31">
        <f t="shared" si="0"/>
        <v>2</v>
      </c>
      <c r="K27" s="32">
        <f t="shared" si="1"/>
        <v>2</v>
      </c>
      <c r="L27" s="84">
        <f t="shared" si="2"/>
        <v>-258</v>
      </c>
    </row>
    <row r="28" spans="89:91" ht="13.5" thickBot="1">
      <c r="CK28" s="3"/>
      <c r="CL28" s="4"/>
      <c r="CM28" s="4"/>
    </row>
    <row r="29" spans="1:83" ht="12.75">
      <c r="A29" s="24" t="s">
        <v>0</v>
      </c>
      <c r="B29" s="25" t="s">
        <v>1</v>
      </c>
      <c r="C29" s="120" t="s">
        <v>39</v>
      </c>
      <c r="D29" s="120"/>
      <c r="E29" s="120"/>
      <c r="F29" s="120"/>
      <c r="G29" s="120"/>
      <c r="H29" s="120"/>
      <c r="I29" s="120"/>
      <c r="J29" s="120" t="s">
        <v>39</v>
      </c>
      <c r="K29" s="120"/>
      <c r="L29" s="128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5"/>
      <c r="BR29" s="6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2" ht="100.5" customHeight="1">
      <c r="A30" s="26" t="s">
        <v>0</v>
      </c>
      <c r="B30" s="19" t="s">
        <v>1</v>
      </c>
      <c r="C30" s="33" t="s">
        <v>4</v>
      </c>
      <c r="D30" s="33" t="s">
        <v>5</v>
      </c>
      <c r="E30" s="33" t="s">
        <v>6</v>
      </c>
      <c r="F30" s="34" t="s">
        <v>7</v>
      </c>
      <c r="G30" s="34" t="s">
        <v>8</v>
      </c>
      <c r="H30" s="34" t="s">
        <v>9</v>
      </c>
      <c r="I30" s="34" t="s">
        <v>10</v>
      </c>
      <c r="J30" s="20" t="s">
        <v>11</v>
      </c>
      <c r="K30" s="20" t="s">
        <v>12</v>
      </c>
      <c r="L30" s="39" t="s">
        <v>40</v>
      </c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5"/>
      <c r="BQ30" s="6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2.75">
      <c r="A31" s="28">
        <v>1</v>
      </c>
      <c r="B31" s="22" t="s">
        <v>14</v>
      </c>
      <c r="C31" s="21">
        <v>7</v>
      </c>
      <c r="D31" s="21">
        <v>6</v>
      </c>
      <c r="E31" s="21">
        <v>6</v>
      </c>
      <c r="F31" s="21">
        <v>8</v>
      </c>
      <c r="G31" s="21">
        <v>7</v>
      </c>
      <c r="H31" s="21">
        <v>6</v>
      </c>
      <c r="I31" s="21">
        <v>5</v>
      </c>
      <c r="J31" s="21">
        <f aca="true" t="shared" si="3" ref="J31:J55">SUM(C31:I31)</f>
        <v>45</v>
      </c>
      <c r="K31" s="23">
        <f aca="true" t="shared" si="4" ref="K31:K55">J31/COUNT(C31:I31)</f>
        <v>6.428571428571429</v>
      </c>
      <c r="L31" s="40">
        <f aca="true" t="shared" si="5" ref="L31:L55">J31/AVERAGE($J$31:$J$55)</f>
        <v>2.8125</v>
      </c>
      <c r="M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5"/>
      <c r="BQ31" s="6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2.75">
      <c r="A32" s="28">
        <v>2</v>
      </c>
      <c r="B32" s="22" t="s">
        <v>15</v>
      </c>
      <c r="C32" s="21">
        <v>7</v>
      </c>
      <c r="D32" s="21">
        <v>7</v>
      </c>
      <c r="E32" s="21">
        <v>6</v>
      </c>
      <c r="F32" s="21">
        <v>6</v>
      </c>
      <c r="G32" s="21">
        <v>6</v>
      </c>
      <c r="H32" s="21">
        <v>6</v>
      </c>
      <c r="I32" s="21">
        <v>5</v>
      </c>
      <c r="J32" s="21">
        <f t="shared" si="3"/>
        <v>43</v>
      </c>
      <c r="K32" s="23">
        <f t="shared" si="4"/>
        <v>6.142857142857143</v>
      </c>
      <c r="L32" s="40">
        <f t="shared" si="5"/>
        <v>2.6875</v>
      </c>
      <c r="M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5"/>
      <c r="BQ32" s="6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2.75">
      <c r="A33" s="28">
        <v>3</v>
      </c>
      <c r="B33" s="22" t="s">
        <v>19</v>
      </c>
      <c r="C33" s="21">
        <v>5</v>
      </c>
      <c r="D33" s="21">
        <v>5</v>
      </c>
      <c r="E33" s="21">
        <v>6</v>
      </c>
      <c r="F33" s="21">
        <v>6</v>
      </c>
      <c r="G33" s="21">
        <v>4</v>
      </c>
      <c r="H33" s="21">
        <v>4</v>
      </c>
      <c r="I33" s="21">
        <v>3</v>
      </c>
      <c r="J33" s="21">
        <f t="shared" si="3"/>
        <v>33</v>
      </c>
      <c r="K33" s="23">
        <f t="shared" si="4"/>
        <v>4.714285714285714</v>
      </c>
      <c r="L33" s="40">
        <f t="shared" si="5"/>
        <v>2.0625</v>
      </c>
      <c r="M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5"/>
      <c r="BQ33" s="6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ht="12.75">
      <c r="A34" s="28">
        <v>4</v>
      </c>
      <c r="B34" s="22" t="s">
        <v>16</v>
      </c>
      <c r="C34" s="21">
        <v>5</v>
      </c>
      <c r="D34" s="21">
        <v>5</v>
      </c>
      <c r="E34" s="21">
        <v>6</v>
      </c>
      <c r="F34" s="21">
        <v>8</v>
      </c>
      <c r="G34" s="21">
        <v>4</v>
      </c>
      <c r="H34" s="21">
        <v>4</v>
      </c>
      <c r="I34" s="21"/>
      <c r="J34" s="21">
        <f t="shared" si="3"/>
        <v>32</v>
      </c>
      <c r="K34" s="23">
        <f t="shared" si="4"/>
        <v>5.333333333333333</v>
      </c>
      <c r="L34" s="40">
        <f t="shared" si="5"/>
        <v>2</v>
      </c>
      <c r="M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5"/>
      <c r="BQ34" s="6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ht="12.75">
      <c r="A35" s="28">
        <v>5</v>
      </c>
      <c r="B35" s="22" t="s">
        <v>18</v>
      </c>
      <c r="C35" s="21">
        <v>7</v>
      </c>
      <c r="D35" s="21">
        <v>6</v>
      </c>
      <c r="E35" s="21">
        <v>6</v>
      </c>
      <c r="F35" s="21">
        <v>6</v>
      </c>
      <c r="G35" s="21">
        <v>5</v>
      </c>
      <c r="H35" s="21"/>
      <c r="I35" s="21"/>
      <c r="J35" s="21">
        <f t="shared" si="3"/>
        <v>30</v>
      </c>
      <c r="K35" s="23">
        <f t="shared" si="4"/>
        <v>6</v>
      </c>
      <c r="L35" s="40">
        <f t="shared" si="5"/>
        <v>1.875</v>
      </c>
      <c r="M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5"/>
      <c r="BQ35" s="6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ht="12.75">
      <c r="A36" s="28">
        <v>6</v>
      </c>
      <c r="B36" s="22" t="s">
        <v>22</v>
      </c>
      <c r="C36" s="21">
        <v>5</v>
      </c>
      <c r="D36" s="21">
        <v>5</v>
      </c>
      <c r="E36" s="21"/>
      <c r="F36" s="21">
        <v>6</v>
      </c>
      <c r="G36" s="21">
        <v>7</v>
      </c>
      <c r="H36" s="21">
        <v>4</v>
      </c>
      <c r="I36" s="21">
        <v>3</v>
      </c>
      <c r="J36" s="21">
        <f t="shared" si="3"/>
        <v>30</v>
      </c>
      <c r="K36" s="23">
        <f t="shared" si="4"/>
        <v>5</v>
      </c>
      <c r="L36" s="40">
        <f t="shared" si="5"/>
        <v>1.875</v>
      </c>
      <c r="M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5"/>
      <c r="BQ36" s="6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ht="12.75">
      <c r="A37" s="28">
        <v>7</v>
      </c>
      <c r="B37" s="22" t="s">
        <v>17</v>
      </c>
      <c r="C37" s="21">
        <v>7</v>
      </c>
      <c r="D37" s="21">
        <v>5</v>
      </c>
      <c r="E37" s="21">
        <v>6</v>
      </c>
      <c r="F37" s="21"/>
      <c r="G37" s="21">
        <v>5</v>
      </c>
      <c r="H37" s="21">
        <v>6</v>
      </c>
      <c r="I37" s="21"/>
      <c r="J37" s="21">
        <f t="shared" si="3"/>
        <v>29</v>
      </c>
      <c r="K37" s="23">
        <f t="shared" si="4"/>
        <v>5.8</v>
      </c>
      <c r="L37" s="40">
        <f t="shared" si="5"/>
        <v>1.8125</v>
      </c>
      <c r="M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5"/>
      <c r="BQ37" s="6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ht="12.75">
      <c r="A38" s="28">
        <v>8</v>
      </c>
      <c r="B38" s="22" t="s">
        <v>21</v>
      </c>
      <c r="C38" s="21">
        <v>5</v>
      </c>
      <c r="D38" s="21">
        <v>5</v>
      </c>
      <c r="E38" s="21">
        <v>6</v>
      </c>
      <c r="F38" s="21"/>
      <c r="G38" s="21"/>
      <c r="H38" s="21">
        <v>6</v>
      </c>
      <c r="I38" s="21">
        <v>3</v>
      </c>
      <c r="J38" s="21">
        <f t="shared" si="3"/>
        <v>25</v>
      </c>
      <c r="K38" s="23">
        <f t="shared" si="4"/>
        <v>5</v>
      </c>
      <c r="L38" s="40">
        <f t="shared" si="5"/>
        <v>1.5625</v>
      </c>
      <c r="M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5"/>
      <c r="BQ38" s="6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ht="12.75">
      <c r="A39" s="28">
        <v>9</v>
      </c>
      <c r="B39" s="22" t="s">
        <v>20</v>
      </c>
      <c r="C39" s="21"/>
      <c r="D39" s="21">
        <v>5</v>
      </c>
      <c r="E39" s="21"/>
      <c r="F39" s="21">
        <v>6</v>
      </c>
      <c r="G39" s="21">
        <v>6</v>
      </c>
      <c r="H39" s="21">
        <v>4</v>
      </c>
      <c r="I39" s="21">
        <v>3</v>
      </c>
      <c r="J39" s="21">
        <f t="shared" si="3"/>
        <v>24</v>
      </c>
      <c r="K39" s="23">
        <f t="shared" si="4"/>
        <v>4.8</v>
      </c>
      <c r="L39" s="40">
        <f t="shared" si="5"/>
        <v>1.5</v>
      </c>
      <c r="M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5"/>
      <c r="BQ39" s="6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ht="12.75">
      <c r="A40" s="28">
        <v>10</v>
      </c>
      <c r="B40" s="22" t="s">
        <v>27</v>
      </c>
      <c r="C40" s="21">
        <v>5</v>
      </c>
      <c r="D40" s="21"/>
      <c r="E40" s="21"/>
      <c r="F40" s="21">
        <v>6</v>
      </c>
      <c r="G40" s="21"/>
      <c r="H40" s="21">
        <v>4</v>
      </c>
      <c r="I40" s="21"/>
      <c r="J40" s="21">
        <f t="shared" si="3"/>
        <v>15</v>
      </c>
      <c r="K40" s="23">
        <f t="shared" si="4"/>
        <v>5</v>
      </c>
      <c r="L40" s="40">
        <f t="shared" si="5"/>
        <v>0.9375</v>
      </c>
      <c r="M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5"/>
      <c r="BQ40" s="6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ht="12.75">
      <c r="A41" s="28">
        <v>11</v>
      </c>
      <c r="B41" s="22" t="s">
        <v>23</v>
      </c>
      <c r="C41" s="21"/>
      <c r="D41" s="21"/>
      <c r="E41" s="21"/>
      <c r="F41" s="21">
        <v>8</v>
      </c>
      <c r="G41" s="21"/>
      <c r="H41" s="21"/>
      <c r="I41" s="21">
        <v>5</v>
      </c>
      <c r="J41" s="21">
        <f t="shared" si="3"/>
        <v>13</v>
      </c>
      <c r="K41" s="23">
        <f t="shared" si="4"/>
        <v>6.5</v>
      </c>
      <c r="L41" s="40">
        <f t="shared" si="5"/>
        <v>0.8125</v>
      </c>
      <c r="M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5"/>
      <c r="BQ41" s="6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ht="12.75">
      <c r="A42" s="28">
        <v>12</v>
      </c>
      <c r="B42" s="22" t="s">
        <v>24</v>
      </c>
      <c r="C42" s="21"/>
      <c r="D42" s="21"/>
      <c r="E42" s="21">
        <v>6</v>
      </c>
      <c r="F42" s="21"/>
      <c r="G42" s="21">
        <v>5</v>
      </c>
      <c r="H42" s="21"/>
      <c r="I42" s="21"/>
      <c r="J42" s="21">
        <f t="shared" si="3"/>
        <v>11</v>
      </c>
      <c r="K42" s="23">
        <f t="shared" si="4"/>
        <v>5.5</v>
      </c>
      <c r="L42" s="40">
        <f t="shared" si="5"/>
        <v>0.6875</v>
      </c>
      <c r="M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5"/>
      <c r="BQ42" s="6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ht="12.75">
      <c r="A43" s="28">
        <v>13</v>
      </c>
      <c r="B43" s="22" t="s">
        <v>26</v>
      </c>
      <c r="C43" s="21"/>
      <c r="D43" s="21"/>
      <c r="E43" s="21"/>
      <c r="F43" s="21">
        <v>8</v>
      </c>
      <c r="G43" s="21"/>
      <c r="H43" s="21"/>
      <c r="I43" s="21"/>
      <c r="J43" s="21">
        <f t="shared" si="3"/>
        <v>8</v>
      </c>
      <c r="K43" s="23">
        <f t="shared" si="4"/>
        <v>8</v>
      </c>
      <c r="L43" s="40">
        <f t="shared" si="5"/>
        <v>0.5</v>
      </c>
      <c r="M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5"/>
      <c r="BQ43" s="6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ht="12.75">
      <c r="A44" s="28">
        <v>14</v>
      </c>
      <c r="B44" s="22" t="s">
        <v>28</v>
      </c>
      <c r="C44" s="21"/>
      <c r="D44" s="21"/>
      <c r="E44" s="21"/>
      <c r="F44" s="21">
        <v>6</v>
      </c>
      <c r="G44" s="21"/>
      <c r="H44" s="21"/>
      <c r="I44" s="21"/>
      <c r="J44" s="21">
        <f t="shared" si="3"/>
        <v>6</v>
      </c>
      <c r="K44" s="23">
        <f t="shared" si="4"/>
        <v>6</v>
      </c>
      <c r="L44" s="40">
        <f t="shared" si="5"/>
        <v>0.375</v>
      </c>
      <c r="M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5"/>
      <c r="BQ44" s="6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2.75">
      <c r="A45" s="28">
        <v>15</v>
      </c>
      <c r="B45" s="22" t="s">
        <v>36</v>
      </c>
      <c r="C45" s="21"/>
      <c r="D45" s="21"/>
      <c r="E45" s="21"/>
      <c r="F45" s="21">
        <v>6</v>
      </c>
      <c r="G45" s="21"/>
      <c r="H45" s="21"/>
      <c r="I45" s="21"/>
      <c r="J45" s="21">
        <f t="shared" si="3"/>
        <v>6</v>
      </c>
      <c r="K45" s="23">
        <f t="shared" si="4"/>
        <v>6</v>
      </c>
      <c r="L45" s="40">
        <f t="shared" si="5"/>
        <v>0.375</v>
      </c>
      <c r="M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5"/>
      <c r="BQ45" s="6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ht="12.75">
      <c r="A46" s="28">
        <v>16</v>
      </c>
      <c r="B46" s="22" t="s">
        <v>37</v>
      </c>
      <c r="C46" s="21"/>
      <c r="D46" s="21"/>
      <c r="E46" s="21"/>
      <c r="F46" s="21">
        <v>6</v>
      </c>
      <c r="G46" s="21"/>
      <c r="H46" s="21"/>
      <c r="I46" s="21"/>
      <c r="J46" s="21">
        <f t="shared" si="3"/>
        <v>6</v>
      </c>
      <c r="K46" s="23">
        <f t="shared" si="4"/>
        <v>6</v>
      </c>
      <c r="L46" s="40">
        <f t="shared" si="5"/>
        <v>0.375</v>
      </c>
      <c r="M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5"/>
      <c r="BQ46" s="6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ht="12.75">
      <c r="A47" s="28">
        <v>17</v>
      </c>
      <c r="B47" s="22" t="s">
        <v>33</v>
      </c>
      <c r="C47" s="21"/>
      <c r="D47" s="21"/>
      <c r="E47" s="21"/>
      <c r="F47" s="21">
        <v>6</v>
      </c>
      <c r="G47" s="21"/>
      <c r="H47" s="21"/>
      <c r="I47" s="21"/>
      <c r="J47" s="21">
        <f t="shared" si="3"/>
        <v>6</v>
      </c>
      <c r="K47" s="23">
        <f t="shared" si="4"/>
        <v>6</v>
      </c>
      <c r="L47" s="40">
        <f t="shared" si="5"/>
        <v>0.375</v>
      </c>
      <c r="M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5"/>
      <c r="BQ47" s="6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ht="12.75">
      <c r="A48" s="28">
        <v>18</v>
      </c>
      <c r="B48" s="22" t="s">
        <v>29</v>
      </c>
      <c r="C48" s="21">
        <v>5</v>
      </c>
      <c r="D48" s="21"/>
      <c r="E48" s="21"/>
      <c r="F48" s="21"/>
      <c r="G48" s="21"/>
      <c r="H48" s="21"/>
      <c r="I48" s="21"/>
      <c r="J48" s="21">
        <f t="shared" si="3"/>
        <v>5</v>
      </c>
      <c r="K48" s="23">
        <f t="shared" si="4"/>
        <v>5</v>
      </c>
      <c r="L48" s="40">
        <f t="shared" si="5"/>
        <v>0.3125</v>
      </c>
      <c r="M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5"/>
      <c r="BQ48" s="6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ht="12.75">
      <c r="A49" s="28">
        <v>19</v>
      </c>
      <c r="B49" s="22" t="s">
        <v>32</v>
      </c>
      <c r="C49" s="21">
        <v>5</v>
      </c>
      <c r="D49" s="21"/>
      <c r="E49" s="21"/>
      <c r="F49" s="21"/>
      <c r="G49" s="21"/>
      <c r="H49" s="21"/>
      <c r="I49" s="21"/>
      <c r="J49" s="21">
        <f t="shared" si="3"/>
        <v>5</v>
      </c>
      <c r="K49" s="23">
        <f t="shared" si="4"/>
        <v>5</v>
      </c>
      <c r="L49" s="40">
        <f t="shared" si="5"/>
        <v>0.3125</v>
      </c>
      <c r="M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5"/>
      <c r="BQ49" s="6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ht="12.75">
      <c r="A50" s="28">
        <v>20</v>
      </c>
      <c r="B50" s="22" t="s">
        <v>35</v>
      </c>
      <c r="C50" s="21">
        <v>5</v>
      </c>
      <c r="D50" s="21"/>
      <c r="E50" s="21"/>
      <c r="F50" s="21"/>
      <c r="G50" s="21"/>
      <c r="H50" s="21"/>
      <c r="I50" s="21"/>
      <c r="J50" s="21">
        <f t="shared" si="3"/>
        <v>5</v>
      </c>
      <c r="K50" s="23">
        <f t="shared" si="4"/>
        <v>5</v>
      </c>
      <c r="L50" s="40">
        <f t="shared" si="5"/>
        <v>0.3125</v>
      </c>
      <c r="M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5"/>
      <c r="BQ50" s="6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ht="12.75">
      <c r="A51" s="28">
        <v>21</v>
      </c>
      <c r="B51" s="22" t="s">
        <v>31</v>
      </c>
      <c r="C51" s="21"/>
      <c r="D51" s="21">
        <v>5</v>
      </c>
      <c r="E51" s="21"/>
      <c r="F51" s="21"/>
      <c r="G51" s="21"/>
      <c r="H51" s="21"/>
      <c r="I51" s="21"/>
      <c r="J51" s="21">
        <f t="shared" si="3"/>
        <v>5</v>
      </c>
      <c r="K51" s="23">
        <f t="shared" si="4"/>
        <v>5</v>
      </c>
      <c r="L51" s="40">
        <f t="shared" si="5"/>
        <v>0.3125</v>
      </c>
      <c r="M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5"/>
      <c r="BQ51" s="6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1:82" ht="12.75">
      <c r="A52" s="28">
        <v>22</v>
      </c>
      <c r="B52" s="22" t="s">
        <v>38</v>
      </c>
      <c r="C52" s="21"/>
      <c r="D52" s="21"/>
      <c r="E52" s="21"/>
      <c r="F52" s="21"/>
      <c r="G52" s="21">
        <v>5</v>
      </c>
      <c r="H52" s="21"/>
      <c r="I52" s="21"/>
      <c r="J52" s="21">
        <f t="shared" si="3"/>
        <v>5</v>
      </c>
      <c r="K52" s="23">
        <f t="shared" si="4"/>
        <v>5</v>
      </c>
      <c r="L52" s="40">
        <f t="shared" si="5"/>
        <v>0.3125</v>
      </c>
      <c r="M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5"/>
      <c r="BQ52" s="6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  <row r="53" spans="1:82" ht="12.75">
      <c r="A53" s="28">
        <v>23</v>
      </c>
      <c r="B53" s="22" t="s">
        <v>25</v>
      </c>
      <c r="C53" s="21"/>
      <c r="D53" s="21"/>
      <c r="E53" s="21"/>
      <c r="F53" s="21"/>
      <c r="G53" s="21"/>
      <c r="H53" s="21"/>
      <c r="I53" s="21">
        <v>5</v>
      </c>
      <c r="J53" s="21">
        <f t="shared" si="3"/>
        <v>5</v>
      </c>
      <c r="K53" s="23">
        <f t="shared" si="4"/>
        <v>5</v>
      </c>
      <c r="L53" s="40">
        <f t="shared" si="5"/>
        <v>0.3125</v>
      </c>
      <c r="M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5"/>
      <c r="BQ53" s="6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</row>
    <row r="54" spans="1:82" ht="12.75">
      <c r="A54" s="28">
        <v>24</v>
      </c>
      <c r="B54" s="22" t="s">
        <v>30</v>
      </c>
      <c r="C54" s="21"/>
      <c r="D54" s="21"/>
      <c r="E54" s="21"/>
      <c r="F54" s="21"/>
      <c r="G54" s="21"/>
      <c r="H54" s="21">
        <v>4</v>
      </c>
      <c r="I54" s="21"/>
      <c r="J54" s="21">
        <f t="shared" si="3"/>
        <v>4</v>
      </c>
      <c r="K54" s="23">
        <f t="shared" si="4"/>
        <v>4</v>
      </c>
      <c r="L54" s="40">
        <f t="shared" si="5"/>
        <v>0.25</v>
      </c>
      <c r="M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5"/>
      <c r="BQ54" s="6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</row>
    <row r="55" spans="1:82" ht="13.5" thickBot="1">
      <c r="A55" s="29">
        <v>25</v>
      </c>
      <c r="B55" s="30" t="s">
        <v>34</v>
      </c>
      <c r="C55" s="31"/>
      <c r="D55" s="31"/>
      <c r="E55" s="31"/>
      <c r="F55" s="31"/>
      <c r="G55" s="31">
        <v>4</v>
      </c>
      <c r="H55" s="31"/>
      <c r="I55" s="31"/>
      <c r="J55" s="31">
        <f t="shared" si="3"/>
        <v>4</v>
      </c>
      <c r="K55" s="32">
        <f t="shared" si="4"/>
        <v>4</v>
      </c>
      <c r="L55" s="41">
        <f t="shared" si="5"/>
        <v>0.25</v>
      </c>
      <c r="M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5"/>
      <c r="BQ55" s="6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57:83" ht="13.5" thickBot="1"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5"/>
      <c r="BR56" s="6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91" ht="12.75">
      <c r="A57" s="24" t="s">
        <v>0</v>
      </c>
      <c r="B57" s="25" t="s">
        <v>1</v>
      </c>
      <c r="C57" s="120" t="s">
        <v>41</v>
      </c>
      <c r="D57" s="120"/>
      <c r="E57" s="120"/>
      <c r="F57" s="120"/>
      <c r="G57" s="120"/>
      <c r="H57" s="120"/>
      <c r="I57" s="120"/>
      <c r="J57" s="120" t="s">
        <v>41</v>
      </c>
      <c r="K57" s="120"/>
      <c r="L57" s="128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5"/>
      <c r="BR57" s="6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K57" s="3"/>
      <c r="CL57" s="4"/>
      <c r="CM57" s="4"/>
    </row>
    <row r="58" spans="1:90" ht="93" customHeight="1">
      <c r="A58" s="26" t="s">
        <v>0</v>
      </c>
      <c r="B58" s="19" t="s">
        <v>1</v>
      </c>
      <c r="C58" s="33" t="s">
        <v>4</v>
      </c>
      <c r="D58" s="33" t="s">
        <v>5</v>
      </c>
      <c r="E58" s="33" t="s">
        <v>6</v>
      </c>
      <c r="F58" s="34" t="s">
        <v>7</v>
      </c>
      <c r="G58" s="34" t="s">
        <v>8</v>
      </c>
      <c r="H58" s="34" t="s">
        <v>9</v>
      </c>
      <c r="I58" s="34" t="s">
        <v>10</v>
      </c>
      <c r="J58" s="20" t="s">
        <v>11</v>
      </c>
      <c r="K58" s="20" t="s">
        <v>12</v>
      </c>
      <c r="L58" s="39" t="s">
        <v>40</v>
      </c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5"/>
      <c r="BQ58" s="6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J58" s="3"/>
      <c r="CK58" s="4"/>
      <c r="CL58" s="4"/>
    </row>
    <row r="59" spans="1:90" ht="12.75">
      <c r="A59" s="28">
        <v>1</v>
      </c>
      <c r="B59" s="22" t="s">
        <v>14</v>
      </c>
      <c r="C59" s="21">
        <v>9</v>
      </c>
      <c r="D59" s="21">
        <v>8</v>
      </c>
      <c r="E59" s="21">
        <v>9</v>
      </c>
      <c r="F59" s="21">
        <v>8</v>
      </c>
      <c r="G59" s="21">
        <v>9</v>
      </c>
      <c r="H59" s="21">
        <v>8</v>
      </c>
      <c r="I59" s="21">
        <v>6</v>
      </c>
      <c r="J59" s="21">
        <f aca="true" t="shared" si="6" ref="J59:J83">SUM(C59:I59)</f>
        <v>57</v>
      </c>
      <c r="K59" s="23">
        <f aca="true" t="shared" si="7" ref="K59:K83">J59/COUNT(C59:I59)</f>
        <v>8.142857142857142</v>
      </c>
      <c r="L59" s="40">
        <f aca="true" t="shared" si="8" ref="L59:L83">J59/AVERAGE($J$59:$J$83)</f>
        <v>3.1250000000000004</v>
      </c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5"/>
      <c r="BQ59" s="6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J59" s="3"/>
      <c r="CK59" s="4"/>
      <c r="CL59" s="4"/>
    </row>
    <row r="60" spans="1:90" ht="12.75">
      <c r="A60" s="28">
        <v>2</v>
      </c>
      <c r="B60" s="22" t="s">
        <v>15</v>
      </c>
      <c r="C60" s="21">
        <v>9</v>
      </c>
      <c r="D60" s="21">
        <v>10</v>
      </c>
      <c r="E60" s="21">
        <v>9</v>
      </c>
      <c r="F60" s="21">
        <v>6</v>
      </c>
      <c r="G60" s="21">
        <v>8</v>
      </c>
      <c r="H60" s="21">
        <v>8</v>
      </c>
      <c r="I60" s="21">
        <v>6</v>
      </c>
      <c r="J60" s="21">
        <f t="shared" si="6"/>
        <v>56</v>
      </c>
      <c r="K60" s="23">
        <f t="shared" si="7"/>
        <v>8</v>
      </c>
      <c r="L60" s="40">
        <f t="shared" si="8"/>
        <v>3.0701754385964914</v>
      </c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5"/>
      <c r="BQ60" s="6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J60" s="3"/>
      <c r="CK60" s="4"/>
      <c r="CL60" s="4"/>
    </row>
    <row r="61" spans="1:90" ht="12.75">
      <c r="A61" s="28">
        <v>3</v>
      </c>
      <c r="B61" s="22" t="s">
        <v>18</v>
      </c>
      <c r="C61" s="21">
        <v>9</v>
      </c>
      <c r="D61" s="21">
        <v>8</v>
      </c>
      <c r="E61" s="21">
        <v>7</v>
      </c>
      <c r="F61" s="21">
        <v>6</v>
      </c>
      <c r="G61" s="21">
        <v>5</v>
      </c>
      <c r="H61" s="21"/>
      <c r="I61" s="21"/>
      <c r="J61" s="21">
        <f t="shared" si="6"/>
        <v>35</v>
      </c>
      <c r="K61" s="23">
        <f t="shared" si="7"/>
        <v>7</v>
      </c>
      <c r="L61" s="40">
        <f t="shared" si="8"/>
        <v>1.9188596491228072</v>
      </c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5"/>
      <c r="BQ61" s="6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J61" s="3"/>
      <c r="CK61" s="4"/>
      <c r="CL61" s="4"/>
    </row>
    <row r="62" spans="1:90" ht="12.75">
      <c r="A62" s="28">
        <v>4</v>
      </c>
      <c r="B62" s="22" t="s">
        <v>17</v>
      </c>
      <c r="C62" s="21">
        <v>9</v>
      </c>
      <c r="D62" s="21">
        <v>6</v>
      </c>
      <c r="E62" s="21">
        <v>7</v>
      </c>
      <c r="F62" s="21"/>
      <c r="G62" s="21">
        <v>5</v>
      </c>
      <c r="H62" s="21">
        <v>8</v>
      </c>
      <c r="I62" s="21"/>
      <c r="J62" s="21">
        <f t="shared" si="6"/>
        <v>35</v>
      </c>
      <c r="K62" s="23">
        <f t="shared" si="7"/>
        <v>7</v>
      </c>
      <c r="L62" s="40">
        <f t="shared" si="8"/>
        <v>1.9188596491228072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5"/>
      <c r="BQ62" s="6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J62" s="3"/>
      <c r="CK62" s="4"/>
      <c r="CL62" s="4"/>
    </row>
    <row r="63" spans="1:90" ht="12.75">
      <c r="A63" s="28">
        <v>5</v>
      </c>
      <c r="B63" s="22" t="s">
        <v>16</v>
      </c>
      <c r="C63" s="21">
        <v>5</v>
      </c>
      <c r="D63" s="21">
        <v>5</v>
      </c>
      <c r="E63" s="21">
        <v>9</v>
      </c>
      <c r="F63" s="21">
        <v>8</v>
      </c>
      <c r="G63" s="21">
        <v>4</v>
      </c>
      <c r="H63" s="21">
        <v>4</v>
      </c>
      <c r="I63" s="21"/>
      <c r="J63" s="21">
        <f t="shared" si="6"/>
        <v>35</v>
      </c>
      <c r="K63" s="23">
        <f t="shared" si="7"/>
        <v>5.833333333333333</v>
      </c>
      <c r="L63" s="40">
        <f t="shared" si="8"/>
        <v>1.9188596491228072</v>
      </c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5"/>
      <c r="BQ63" s="6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J63" s="3"/>
      <c r="CK63" s="4"/>
      <c r="CL63" s="4"/>
    </row>
    <row r="64" spans="1:90" ht="12.75">
      <c r="A64" s="28">
        <v>6</v>
      </c>
      <c r="B64" s="22" t="s">
        <v>19</v>
      </c>
      <c r="C64" s="21">
        <v>5</v>
      </c>
      <c r="D64" s="21">
        <v>6</v>
      </c>
      <c r="E64" s="21">
        <v>7</v>
      </c>
      <c r="F64" s="21">
        <v>6</v>
      </c>
      <c r="G64" s="21">
        <v>4</v>
      </c>
      <c r="H64" s="21">
        <v>4</v>
      </c>
      <c r="I64" s="21">
        <v>3</v>
      </c>
      <c r="J64" s="21">
        <f t="shared" si="6"/>
        <v>35</v>
      </c>
      <c r="K64" s="23">
        <f t="shared" si="7"/>
        <v>5</v>
      </c>
      <c r="L64" s="40">
        <f t="shared" si="8"/>
        <v>1.9188596491228072</v>
      </c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5"/>
      <c r="BQ64" s="6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J64" s="3"/>
      <c r="CK64" s="4"/>
      <c r="CL64" s="4"/>
    </row>
    <row r="65" spans="1:90" ht="12.75">
      <c r="A65" s="28">
        <v>7</v>
      </c>
      <c r="B65" s="22" t="s">
        <v>22</v>
      </c>
      <c r="C65" s="21">
        <v>5</v>
      </c>
      <c r="D65" s="21">
        <v>6</v>
      </c>
      <c r="E65" s="21"/>
      <c r="F65" s="21">
        <v>6</v>
      </c>
      <c r="G65" s="21">
        <v>8</v>
      </c>
      <c r="H65" s="21">
        <v>4</v>
      </c>
      <c r="I65" s="21">
        <v>3</v>
      </c>
      <c r="J65" s="21">
        <f t="shared" si="6"/>
        <v>32</v>
      </c>
      <c r="K65" s="23">
        <f t="shared" si="7"/>
        <v>5.333333333333333</v>
      </c>
      <c r="L65" s="40">
        <f t="shared" si="8"/>
        <v>1.7543859649122808</v>
      </c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5"/>
      <c r="BQ65" s="6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J65" s="3"/>
      <c r="CK65" s="4"/>
      <c r="CL65" s="4"/>
    </row>
    <row r="66" spans="1:90" ht="12.75">
      <c r="A66" s="28">
        <v>8</v>
      </c>
      <c r="B66" s="22" t="s">
        <v>21</v>
      </c>
      <c r="C66" s="21">
        <v>5</v>
      </c>
      <c r="D66" s="21">
        <v>5</v>
      </c>
      <c r="E66" s="21">
        <v>7</v>
      </c>
      <c r="F66" s="21"/>
      <c r="G66" s="21"/>
      <c r="H66" s="21">
        <v>8</v>
      </c>
      <c r="I66" s="21">
        <v>3</v>
      </c>
      <c r="J66" s="21">
        <f t="shared" si="6"/>
        <v>28</v>
      </c>
      <c r="K66" s="23">
        <f t="shared" si="7"/>
        <v>5.6</v>
      </c>
      <c r="L66" s="40">
        <f t="shared" si="8"/>
        <v>1.5350877192982457</v>
      </c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5"/>
      <c r="BQ66" s="6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J66" s="3"/>
      <c r="CK66" s="4"/>
      <c r="CL66" s="4"/>
    </row>
    <row r="67" spans="1:90" ht="12.75">
      <c r="A67" s="28">
        <v>9</v>
      </c>
      <c r="B67" s="22" t="s">
        <v>20</v>
      </c>
      <c r="C67" s="21"/>
      <c r="D67" s="21">
        <v>6</v>
      </c>
      <c r="E67" s="21"/>
      <c r="F67" s="21">
        <v>6</v>
      </c>
      <c r="G67" s="21">
        <v>7</v>
      </c>
      <c r="H67" s="21">
        <v>4</v>
      </c>
      <c r="I67" s="21">
        <v>3</v>
      </c>
      <c r="J67" s="21">
        <f t="shared" si="6"/>
        <v>26</v>
      </c>
      <c r="K67" s="23">
        <f t="shared" si="7"/>
        <v>5.2</v>
      </c>
      <c r="L67" s="40">
        <f t="shared" si="8"/>
        <v>1.4254385964912282</v>
      </c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5"/>
      <c r="BQ67" s="6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J67" s="3"/>
      <c r="CK67" s="4"/>
      <c r="CL67" s="4"/>
    </row>
    <row r="68" spans="1:90" ht="12.75">
      <c r="A68" s="28">
        <v>10</v>
      </c>
      <c r="B68" s="22" t="s">
        <v>23</v>
      </c>
      <c r="C68" s="21"/>
      <c r="D68" s="21"/>
      <c r="E68" s="21"/>
      <c r="F68" s="21">
        <v>8</v>
      </c>
      <c r="G68" s="21"/>
      <c r="H68" s="21"/>
      <c r="I68" s="21">
        <v>7</v>
      </c>
      <c r="J68" s="21">
        <f t="shared" si="6"/>
        <v>15</v>
      </c>
      <c r="K68" s="23">
        <f t="shared" si="7"/>
        <v>7.5</v>
      </c>
      <c r="L68" s="40">
        <f t="shared" si="8"/>
        <v>0.8223684210526316</v>
      </c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5"/>
      <c r="BQ68" s="6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J68" s="3"/>
      <c r="CK68" s="4"/>
      <c r="CL68" s="4"/>
    </row>
    <row r="69" spans="1:90" ht="12.75">
      <c r="A69" s="28">
        <v>11</v>
      </c>
      <c r="B69" s="22" t="s">
        <v>27</v>
      </c>
      <c r="C69" s="21">
        <v>5</v>
      </c>
      <c r="D69" s="21"/>
      <c r="E69" s="21"/>
      <c r="F69" s="21">
        <v>6</v>
      </c>
      <c r="G69" s="21"/>
      <c r="H69" s="21">
        <v>4</v>
      </c>
      <c r="I69" s="21"/>
      <c r="J69" s="21">
        <f t="shared" si="6"/>
        <v>15</v>
      </c>
      <c r="K69" s="23">
        <f t="shared" si="7"/>
        <v>5</v>
      </c>
      <c r="L69" s="40">
        <f t="shared" si="8"/>
        <v>0.8223684210526316</v>
      </c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5"/>
      <c r="BQ69" s="6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J69" s="3"/>
      <c r="CK69" s="4"/>
      <c r="CL69" s="4"/>
    </row>
    <row r="70" spans="1:90" ht="12.75">
      <c r="A70" s="28">
        <v>12</v>
      </c>
      <c r="B70" s="22" t="s">
        <v>24</v>
      </c>
      <c r="C70" s="21"/>
      <c r="D70" s="21"/>
      <c r="E70" s="21">
        <v>9</v>
      </c>
      <c r="F70" s="21"/>
      <c r="G70" s="21">
        <v>5</v>
      </c>
      <c r="H70" s="21"/>
      <c r="I70" s="21"/>
      <c r="J70" s="21">
        <f t="shared" si="6"/>
        <v>14</v>
      </c>
      <c r="K70" s="23">
        <f t="shared" si="7"/>
        <v>7</v>
      </c>
      <c r="L70" s="40">
        <f t="shared" si="8"/>
        <v>0.7675438596491229</v>
      </c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5"/>
      <c r="BQ70" s="6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J70" s="3"/>
      <c r="CK70" s="4"/>
      <c r="CL70" s="4"/>
    </row>
    <row r="71" spans="1:90" ht="12.75">
      <c r="A71" s="28">
        <v>13</v>
      </c>
      <c r="B71" s="22" t="s">
        <v>26</v>
      </c>
      <c r="C71" s="21"/>
      <c r="D71" s="21"/>
      <c r="E71" s="21"/>
      <c r="F71" s="21">
        <v>8</v>
      </c>
      <c r="G71" s="21"/>
      <c r="H71" s="21"/>
      <c r="I71" s="21"/>
      <c r="J71" s="21">
        <f t="shared" si="6"/>
        <v>8</v>
      </c>
      <c r="K71" s="23">
        <f t="shared" si="7"/>
        <v>8</v>
      </c>
      <c r="L71" s="40">
        <f t="shared" si="8"/>
        <v>0.4385964912280702</v>
      </c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5"/>
      <c r="BQ71" s="6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J71" s="3"/>
      <c r="CK71" s="4"/>
      <c r="CL71" s="4"/>
    </row>
    <row r="72" spans="1:90" ht="12.75">
      <c r="A72" s="28">
        <v>14</v>
      </c>
      <c r="B72" s="22" t="s">
        <v>25</v>
      </c>
      <c r="C72" s="21"/>
      <c r="D72" s="21"/>
      <c r="E72" s="21"/>
      <c r="F72" s="21"/>
      <c r="G72" s="21"/>
      <c r="H72" s="21"/>
      <c r="I72" s="21">
        <v>7</v>
      </c>
      <c r="J72" s="21">
        <f t="shared" si="6"/>
        <v>7</v>
      </c>
      <c r="K72" s="23">
        <f t="shared" si="7"/>
        <v>7</v>
      </c>
      <c r="L72" s="40">
        <f t="shared" si="8"/>
        <v>0.38377192982456143</v>
      </c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5"/>
      <c r="BQ72" s="6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J72" s="3"/>
      <c r="CK72" s="4"/>
      <c r="CL72" s="4"/>
    </row>
    <row r="73" spans="1:90" ht="12.75">
      <c r="A73" s="28">
        <v>15</v>
      </c>
      <c r="B73" s="22" t="s">
        <v>31</v>
      </c>
      <c r="C73" s="21"/>
      <c r="D73" s="21">
        <v>6</v>
      </c>
      <c r="E73" s="21"/>
      <c r="F73" s="21"/>
      <c r="G73" s="21"/>
      <c r="H73" s="21"/>
      <c r="I73" s="21"/>
      <c r="J73" s="21">
        <f t="shared" si="6"/>
        <v>6</v>
      </c>
      <c r="K73" s="23">
        <f t="shared" si="7"/>
        <v>6</v>
      </c>
      <c r="L73" s="40">
        <f t="shared" si="8"/>
        <v>0.32894736842105265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5"/>
      <c r="BQ73" s="6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J73" s="3"/>
      <c r="CK73" s="4"/>
      <c r="CL73" s="4"/>
    </row>
    <row r="74" spans="1:90" ht="12.75">
      <c r="A74" s="28">
        <v>16</v>
      </c>
      <c r="B74" s="22" t="s">
        <v>28</v>
      </c>
      <c r="C74" s="21"/>
      <c r="D74" s="21"/>
      <c r="E74" s="21"/>
      <c r="F74" s="21">
        <v>6</v>
      </c>
      <c r="G74" s="21"/>
      <c r="H74" s="21"/>
      <c r="I74" s="21"/>
      <c r="J74" s="21">
        <f t="shared" si="6"/>
        <v>6</v>
      </c>
      <c r="K74" s="23">
        <f t="shared" si="7"/>
        <v>6</v>
      </c>
      <c r="L74" s="40">
        <f t="shared" si="8"/>
        <v>0.32894736842105265</v>
      </c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5"/>
      <c r="BQ74" s="6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J74" s="3"/>
      <c r="CK74" s="4"/>
      <c r="CL74" s="4"/>
    </row>
    <row r="75" spans="1:90" ht="12.75">
      <c r="A75" s="28">
        <v>17</v>
      </c>
      <c r="B75" s="22" t="s">
        <v>36</v>
      </c>
      <c r="C75" s="21"/>
      <c r="D75" s="21"/>
      <c r="E75" s="21"/>
      <c r="F75" s="21">
        <v>6</v>
      </c>
      <c r="G75" s="21"/>
      <c r="H75" s="21"/>
      <c r="I75" s="21"/>
      <c r="J75" s="21">
        <f t="shared" si="6"/>
        <v>6</v>
      </c>
      <c r="K75" s="23">
        <f t="shared" si="7"/>
        <v>6</v>
      </c>
      <c r="L75" s="40">
        <f t="shared" si="8"/>
        <v>0.32894736842105265</v>
      </c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5"/>
      <c r="BQ75" s="6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J75" s="3"/>
      <c r="CK75" s="4"/>
      <c r="CL75" s="4"/>
    </row>
    <row r="76" spans="1:90" ht="12.75">
      <c r="A76" s="28">
        <v>18</v>
      </c>
      <c r="B76" s="22" t="s">
        <v>37</v>
      </c>
      <c r="C76" s="21"/>
      <c r="D76" s="21"/>
      <c r="E76" s="21"/>
      <c r="F76" s="21">
        <v>6</v>
      </c>
      <c r="G76" s="21"/>
      <c r="H76" s="21"/>
      <c r="I76" s="21"/>
      <c r="J76" s="21">
        <f t="shared" si="6"/>
        <v>6</v>
      </c>
      <c r="K76" s="23">
        <f t="shared" si="7"/>
        <v>6</v>
      </c>
      <c r="L76" s="40">
        <f t="shared" si="8"/>
        <v>0.32894736842105265</v>
      </c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5"/>
      <c r="BQ76" s="6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J76" s="3"/>
      <c r="CK76" s="4"/>
      <c r="CL76" s="4"/>
    </row>
    <row r="77" spans="1:90" ht="12.75">
      <c r="A77" s="28">
        <v>19</v>
      </c>
      <c r="B77" s="22" t="s">
        <v>33</v>
      </c>
      <c r="C77" s="21"/>
      <c r="D77" s="21"/>
      <c r="E77" s="21"/>
      <c r="F77" s="21">
        <v>6</v>
      </c>
      <c r="G77" s="21"/>
      <c r="H77" s="21"/>
      <c r="I77" s="21"/>
      <c r="J77" s="21">
        <f t="shared" si="6"/>
        <v>6</v>
      </c>
      <c r="K77" s="23">
        <f t="shared" si="7"/>
        <v>6</v>
      </c>
      <c r="L77" s="40">
        <f t="shared" si="8"/>
        <v>0.32894736842105265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5"/>
      <c r="BQ77" s="6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J77" s="3"/>
      <c r="CK77" s="4"/>
      <c r="CL77" s="4"/>
    </row>
    <row r="78" spans="1:90" ht="12.75">
      <c r="A78" s="28">
        <v>20</v>
      </c>
      <c r="B78" s="22" t="s">
        <v>29</v>
      </c>
      <c r="C78" s="21">
        <v>5</v>
      </c>
      <c r="D78" s="21"/>
      <c r="E78" s="21"/>
      <c r="F78" s="21"/>
      <c r="G78" s="21"/>
      <c r="H78" s="21"/>
      <c r="I78" s="21"/>
      <c r="J78" s="21">
        <f t="shared" si="6"/>
        <v>5</v>
      </c>
      <c r="K78" s="23">
        <f t="shared" si="7"/>
        <v>5</v>
      </c>
      <c r="L78" s="40">
        <f t="shared" si="8"/>
        <v>0.2741228070175439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5"/>
      <c r="BQ78" s="6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J78" s="3"/>
      <c r="CK78" s="4"/>
      <c r="CL78" s="4"/>
    </row>
    <row r="79" spans="1:90" ht="12.75">
      <c r="A79" s="28">
        <v>21</v>
      </c>
      <c r="B79" s="22" t="s">
        <v>32</v>
      </c>
      <c r="C79" s="21">
        <v>5</v>
      </c>
      <c r="D79" s="21"/>
      <c r="E79" s="21"/>
      <c r="F79" s="21"/>
      <c r="G79" s="21"/>
      <c r="H79" s="21"/>
      <c r="I79" s="21"/>
      <c r="J79" s="21">
        <f t="shared" si="6"/>
        <v>5</v>
      </c>
      <c r="K79" s="23">
        <f t="shared" si="7"/>
        <v>5</v>
      </c>
      <c r="L79" s="40">
        <f t="shared" si="8"/>
        <v>0.2741228070175439</v>
      </c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5"/>
      <c r="BQ79" s="6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J79" s="3"/>
      <c r="CK79" s="4"/>
      <c r="CL79" s="4"/>
    </row>
    <row r="80" spans="1:90" ht="12.75">
      <c r="A80" s="28">
        <v>22</v>
      </c>
      <c r="B80" s="22" t="s">
        <v>35</v>
      </c>
      <c r="C80" s="21">
        <v>5</v>
      </c>
      <c r="D80" s="21"/>
      <c r="E80" s="21"/>
      <c r="F80" s="21"/>
      <c r="G80" s="21"/>
      <c r="H80" s="21"/>
      <c r="I80" s="21"/>
      <c r="J80" s="21">
        <f t="shared" si="6"/>
        <v>5</v>
      </c>
      <c r="K80" s="23">
        <f t="shared" si="7"/>
        <v>5</v>
      </c>
      <c r="L80" s="40">
        <f t="shared" si="8"/>
        <v>0.2741228070175439</v>
      </c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5"/>
      <c r="BQ80" s="6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J80" s="3"/>
      <c r="CK80" s="4"/>
      <c r="CL80" s="4"/>
    </row>
    <row r="81" spans="1:90" ht="12.75">
      <c r="A81" s="28">
        <v>23</v>
      </c>
      <c r="B81" s="22" t="s">
        <v>38</v>
      </c>
      <c r="C81" s="21"/>
      <c r="D81" s="21"/>
      <c r="E81" s="21"/>
      <c r="F81" s="21"/>
      <c r="G81" s="21">
        <v>5</v>
      </c>
      <c r="H81" s="21"/>
      <c r="I81" s="21"/>
      <c r="J81" s="21">
        <f t="shared" si="6"/>
        <v>5</v>
      </c>
      <c r="K81" s="23">
        <f t="shared" si="7"/>
        <v>5</v>
      </c>
      <c r="L81" s="40">
        <f t="shared" si="8"/>
        <v>0.2741228070175439</v>
      </c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5"/>
      <c r="BQ81" s="6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J81" s="3"/>
      <c r="CK81" s="4"/>
      <c r="CL81" s="4"/>
    </row>
    <row r="82" spans="1:90" ht="12.75">
      <c r="A82" s="28">
        <v>24</v>
      </c>
      <c r="B82" s="22" t="s">
        <v>34</v>
      </c>
      <c r="C82" s="21"/>
      <c r="D82" s="21"/>
      <c r="E82" s="21"/>
      <c r="F82" s="21"/>
      <c r="G82" s="21">
        <v>4</v>
      </c>
      <c r="H82" s="21"/>
      <c r="I82" s="21"/>
      <c r="J82" s="21">
        <f t="shared" si="6"/>
        <v>4</v>
      </c>
      <c r="K82" s="23">
        <f t="shared" si="7"/>
        <v>4</v>
      </c>
      <c r="L82" s="40">
        <f t="shared" si="8"/>
        <v>0.2192982456140351</v>
      </c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5"/>
      <c r="BQ82" s="6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J82" s="3"/>
      <c r="CK82" s="4"/>
      <c r="CL82" s="4"/>
    </row>
    <row r="83" spans="1:90" ht="13.5" thickBot="1">
      <c r="A83" s="29">
        <v>25</v>
      </c>
      <c r="B83" s="30" t="s">
        <v>30</v>
      </c>
      <c r="C83" s="31"/>
      <c r="D83" s="31"/>
      <c r="E83" s="31"/>
      <c r="F83" s="31"/>
      <c r="G83" s="31"/>
      <c r="H83" s="31">
        <v>4</v>
      </c>
      <c r="I83" s="31"/>
      <c r="J83" s="31">
        <f t="shared" si="6"/>
        <v>4</v>
      </c>
      <c r="K83" s="32">
        <f t="shared" si="7"/>
        <v>4</v>
      </c>
      <c r="L83" s="41">
        <f t="shared" si="8"/>
        <v>0.2192982456140351</v>
      </c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5"/>
      <c r="BQ83" s="6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J83" s="3"/>
      <c r="CK83" s="4"/>
      <c r="CL83" s="4"/>
    </row>
    <row r="84" spans="57:91" ht="13.5" thickBot="1"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5"/>
      <c r="BR84" s="6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K84" s="3"/>
      <c r="CL84" s="4"/>
      <c r="CM84" s="4"/>
    </row>
    <row r="85" spans="1:91" ht="12.75">
      <c r="A85" s="24" t="s">
        <v>0</v>
      </c>
      <c r="B85" s="25" t="s">
        <v>1</v>
      </c>
      <c r="C85" s="120" t="s">
        <v>42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45" t="s">
        <v>43</v>
      </c>
      <c r="Y85" s="45" t="s">
        <v>44</v>
      </c>
      <c r="Z85" s="45" t="s">
        <v>45</v>
      </c>
      <c r="AA85" s="46"/>
      <c r="AB85" s="46"/>
      <c r="AC85" s="46"/>
      <c r="AD85" s="47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5"/>
      <c r="BR85" s="6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K85" s="3"/>
      <c r="CL85" s="4"/>
      <c r="CM85" s="4"/>
    </row>
    <row r="86" spans="1:88" ht="84.75" customHeight="1">
      <c r="A86" s="131" t="s">
        <v>0</v>
      </c>
      <c r="B86" s="132" t="s">
        <v>1</v>
      </c>
      <c r="C86" s="127" t="s">
        <v>4</v>
      </c>
      <c r="D86" s="127"/>
      <c r="E86" s="127"/>
      <c r="F86" s="127" t="s">
        <v>5</v>
      </c>
      <c r="G86" s="127"/>
      <c r="H86" s="127"/>
      <c r="I86" s="127" t="s">
        <v>6</v>
      </c>
      <c r="J86" s="127"/>
      <c r="K86" s="127"/>
      <c r="L86" s="129" t="s">
        <v>7</v>
      </c>
      <c r="M86" s="129"/>
      <c r="N86" s="129"/>
      <c r="O86" s="129" t="s">
        <v>8</v>
      </c>
      <c r="P86" s="129"/>
      <c r="Q86" s="129"/>
      <c r="R86" s="129" t="s">
        <v>9</v>
      </c>
      <c r="S86" s="129"/>
      <c r="T86" s="129"/>
      <c r="U86" s="129" t="s">
        <v>10</v>
      </c>
      <c r="V86" s="129"/>
      <c r="W86" s="129"/>
      <c r="X86" s="130" t="s">
        <v>11</v>
      </c>
      <c r="Y86" s="130"/>
      <c r="Z86" s="130"/>
      <c r="AA86" s="20" t="s">
        <v>46</v>
      </c>
      <c r="AB86" s="20" t="s">
        <v>47</v>
      </c>
      <c r="AC86" s="20" t="s">
        <v>48</v>
      </c>
      <c r="AD86" s="27" t="s">
        <v>49</v>
      </c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5"/>
      <c r="BO86" s="6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H86" s="3"/>
      <c r="CI86" s="4"/>
      <c r="CJ86" s="4"/>
    </row>
    <row r="87" spans="1:88" ht="12.75">
      <c r="A87" s="131"/>
      <c r="B87" s="132"/>
      <c r="C87" s="37" t="s">
        <v>43</v>
      </c>
      <c r="D87" s="37" t="s">
        <v>44</v>
      </c>
      <c r="E87" s="37" t="s">
        <v>45</v>
      </c>
      <c r="F87" s="37" t="s">
        <v>43</v>
      </c>
      <c r="G87" s="37" t="s">
        <v>44</v>
      </c>
      <c r="H87" s="37" t="s">
        <v>45</v>
      </c>
      <c r="I87" s="37" t="s">
        <v>43</v>
      </c>
      <c r="J87" s="37" t="s">
        <v>44</v>
      </c>
      <c r="K87" s="37" t="s">
        <v>45</v>
      </c>
      <c r="L87" s="38" t="s">
        <v>43</v>
      </c>
      <c r="M87" s="38" t="s">
        <v>44</v>
      </c>
      <c r="N87" s="38" t="s">
        <v>45</v>
      </c>
      <c r="O87" s="38" t="s">
        <v>43</v>
      </c>
      <c r="P87" s="38" t="s">
        <v>44</v>
      </c>
      <c r="Q87" s="38" t="s">
        <v>45</v>
      </c>
      <c r="R87" s="38" t="s">
        <v>43</v>
      </c>
      <c r="S87" s="38" t="s">
        <v>44</v>
      </c>
      <c r="T87" s="38" t="s">
        <v>45</v>
      </c>
      <c r="U87" s="38" t="s">
        <v>43</v>
      </c>
      <c r="V87" s="38" t="s">
        <v>44</v>
      </c>
      <c r="W87" s="38" t="s">
        <v>45</v>
      </c>
      <c r="X87" s="43" t="s">
        <v>43</v>
      </c>
      <c r="Y87" s="21" t="s">
        <v>44</v>
      </c>
      <c r="Z87" s="21" t="s">
        <v>45</v>
      </c>
      <c r="AA87" s="42"/>
      <c r="AB87" s="42"/>
      <c r="AC87" s="42"/>
      <c r="AD87" s="48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5"/>
      <c r="BO87" s="6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H87" s="3"/>
      <c r="CI87" s="4"/>
      <c r="CJ87" s="4"/>
    </row>
    <row r="88" spans="1:88" ht="12.75">
      <c r="A88" s="28">
        <v>1</v>
      </c>
      <c r="B88" s="22" t="s">
        <v>14</v>
      </c>
      <c r="C88" s="21">
        <v>7</v>
      </c>
      <c r="D88" s="21">
        <v>0</v>
      </c>
      <c r="E88" s="21">
        <v>0</v>
      </c>
      <c r="F88" s="21">
        <v>3</v>
      </c>
      <c r="G88" s="21">
        <v>0</v>
      </c>
      <c r="H88" s="21">
        <v>3</v>
      </c>
      <c r="I88" s="21">
        <v>6</v>
      </c>
      <c r="J88" s="21">
        <v>0</v>
      </c>
      <c r="K88" s="21">
        <v>0</v>
      </c>
      <c r="L88" s="21">
        <v>5</v>
      </c>
      <c r="M88" s="21">
        <v>0</v>
      </c>
      <c r="N88" s="21">
        <v>3</v>
      </c>
      <c r="O88" s="21">
        <v>7</v>
      </c>
      <c r="P88" s="21">
        <v>0</v>
      </c>
      <c r="Q88" s="21">
        <v>0</v>
      </c>
      <c r="R88" s="21">
        <v>4</v>
      </c>
      <c r="S88" s="21">
        <v>0</v>
      </c>
      <c r="T88" s="21">
        <v>2</v>
      </c>
      <c r="U88" s="21">
        <v>4</v>
      </c>
      <c r="V88" s="21">
        <v>0</v>
      </c>
      <c r="W88" s="21">
        <v>1</v>
      </c>
      <c r="X88" s="21">
        <f>C88+F88+I88+L88+O88+R88+U88</f>
        <v>36</v>
      </c>
      <c r="Y88" s="21">
        <f>D88+G88+J88+M88+P88+S88+V88</f>
        <v>0</v>
      </c>
      <c r="Z88" s="21">
        <f>E88+H88+K88+N88+Q88+T88+W88</f>
        <v>9</v>
      </c>
      <c r="AA88" s="85">
        <f>X88-Z88</f>
        <v>27</v>
      </c>
      <c r="AB88" s="44">
        <f>AVERAGE(C88,F88,I88,L88,O88,R88,U88)</f>
        <v>5.142857142857143</v>
      </c>
      <c r="AC88" s="44">
        <f>AVERAGE(D88,G88,J88,M88,P88,S88,V88)</f>
        <v>0</v>
      </c>
      <c r="AD88" s="49">
        <f>AVERAGE(E88,H88,K88,N88,Q88,T88,W88)</f>
        <v>1.2857142857142858</v>
      </c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5"/>
      <c r="BO88" s="6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H88" s="3"/>
      <c r="CI88" s="4"/>
      <c r="CJ88" s="4"/>
    </row>
    <row r="89" spans="1:88" ht="12.75">
      <c r="A89" s="28">
        <v>2</v>
      </c>
      <c r="B89" s="22" t="s">
        <v>15</v>
      </c>
      <c r="C89" s="21">
        <v>5</v>
      </c>
      <c r="D89" s="21">
        <v>1</v>
      </c>
      <c r="E89" s="21">
        <v>1</v>
      </c>
      <c r="F89" s="21">
        <v>7</v>
      </c>
      <c r="G89" s="21">
        <v>0</v>
      </c>
      <c r="H89" s="21">
        <v>0</v>
      </c>
      <c r="I89" s="21">
        <v>3</v>
      </c>
      <c r="J89" s="21">
        <v>0</v>
      </c>
      <c r="K89" s="21">
        <v>3</v>
      </c>
      <c r="L89" s="21">
        <v>2</v>
      </c>
      <c r="M89" s="21">
        <v>0</v>
      </c>
      <c r="N89" s="21">
        <v>4</v>
      </c>
      <c r="O89" s="21">
        <v>4</v>
      </c>
      <c r="P89" s="21">
        <v>0</v>
      </c>
      <c r="Q89" s="21">
        <v>2</v>
      </c>
      <c r="R89" s="21">
        <v>5</v>
      </c>
      <c r="S89" s="21">
        <v>0</v>
      </c>
      <c r="T89" s="21">
        <v>1</v>
      </c>
      <c r="U89" s="21">
        <v>3</v>
      </c>
      <c r="V89" s="21">
        <v>0</v>
      </c>
      <c r="W89" s="21">
        <v>2</v>
      </c>
      <c r="X89" s="21">
        <f aca="true" t="shared" si="9" ref="X89:X112">C89+F89+I89+L89+O89+R89+U89</f>
        <v>29</v>
      </c>
      <c r="Y89" s="21">
        <f aca="true" t="shared" si="10" ref="Y89:Y112">D89+G89+J89+M89+P89+S89+V89</f>
        <v>1</v>
      </c>
      <c r="Z89" s="21">
        <f aca="true" t="shared" si="11" ref="Z89:Z112">E89+H89+K89+N89+Q89+T89+W89</f>
        <v>13</v>
      </c>
      <c r="AA89" s="85">
        <f aca="true" t="shared" si="12" ref="AA89:AA112">X89-Z89</f>
        <v>16</v>
      </c>
      <c r="AB89" s="44">
        <f aca="true" t="shared" si="13" ref="AB89:AB112">AVERAGE(C89,F89,I89,L89,O89,R89,U89)</f>
        <v>4.142857142857143</v>
      </c>
      <c r="AC89" s="44">
        <f aca="true" t="shared" si="14" ref="AC89:AC112">AVERAGE(D89,G89,J89,M89,P89,S89,V89)</f>
        <v>0.14285714285714285</v>
      </c>
      <c r="AD89" s="49">
        <f aca="true" t="shared" si="15" ref="AD89:AD112">AVERAGE(E89,H89,K89,N89,Q89,T89,W89)</f>
        <v>1.8571428571428572</v>
      </c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5"/>
      <c r="BO89" s="6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H89" s="3"/>
      <c r="CI89" s="4"/>
      <c r="CJ89" s="4"/>
    </row>
    <row r="90" spans="1:88" ht="12.75">
      <c r="A90" s="28">
        <v>3</v>
      </c>
      <c r="B90" s="22" t="s">
        <v>23</v>
      </c>
      <c r="C90" s="21"/>
      <c r="D90" s="21"/>
      <c r="E90" s="21"/>
      <c r="F90" s="21"/>
      <c r="G90" s="21"/>
      <c r="H90" s="21"/>
      <c r="I90" s="21"/>
      <c r="J90" s="21"/>
      <c r="K90" s="21"/>
      <c r="L90" s="21">
        <v>6</v>
      </c>
      <c r="M90" s="21">
        <v>1</v>
      </c>
      <c r="N90" s="21">
        <v>1</v>
      </c>
      <c r="O90" s="21"/>
      <c r="P90" s="21"/>
      <c r="Q90" s="21"/>
      <c r="R90" s="21"/>
      <c r="S90" s="21"/>
      <c r="T90" s="21"/>
      <c r="U90" s="21">
        <v>2</v>
      </c>
      <c r="V90" s="21">
        <v>1</v>
      </c>
      <c r="W90" s="21">
        <v>2</v>
      </c>
      <c r="X90" s="21">
        <f t="shared" si="9"/>
        <v>8</v>
      </c>
      <c r="Y90" s="21">
        <f t="shared" si="10"/>
        <v>2</v>
      </c>
      <c r="Z90" s="21">
        <f t="shared" si="11"/>
        <v>3</v>
      </c>
      <c r="AA90" s="85">
        <f t="shared" si="12"/>
        <v>5</v>
      </c>
      <c r="AB90" s="44">
        <f t="shared" si="13"/>
        <v>4</v>
      </c>
      <c r="AC90" s="44">
        <f t="shared" si="14"/>
        <v>1</v>
      </c>
      <c r="AD90" s="49">
        <f t="shared" si="15"/>
        <v>1.5</v>
      </c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5"/>
      <c r="BO90" s="6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H90" s="3"/>
      <c r="CI90" s="4"/>
      <c r="CJ90" s="4"/>
    </row>
    <row r="91" spans="1:88" ht="12.75">
      <c r="A91" s="28">
        <v>4</v>
      </c>
      <c r="B91" s="22" t="s">
        <v>26</v>
      </c>
      <c r="C91" s="21"/>
      <c r="D91" s="21"/>
      <c r="E91" s="21"/>
      <c r="F91" s="21"/>
      <c r="G91" s="21"/>
      <c r="H91" s="21"/>
      <c r="I91" s="21"/>
      <c r="J91" s="21"/>
      <c r="K91" s="21"/>
      <c r="L91" s="21">
        <v>6</v>
      </c>
      <c r="M91" s="21">
        <v>1</v>
      </c>
      <c r="N91" s="21">
        <v>1</v>
      </c>
      <c r="O91" s="21"/>
      <c r="P91" s="21"/>
      <c r="Q91" s="21"/>
      <c r="R91" s="21"/>
      <c r="S91" s="21"/>
      <c r="T91" s="21"/>
      <c r="U91" s="21"/>
      <c r="V91" s="21"/>
      <c r="W91" s="21"/>
      <c r="X91" s="21">
        <f t="shared" si="9"/>
        <v>6</v>
      </c>
      <c r="Y91" s="21">
        <f t="shared" si="10"/>
        <v>1</v>
      </c>
      <c r="Z91" s="21">
        <f t="shared" si="11"/>
        <v>1</v>
      </c>
      <c r="AA91" s="85">
        <f t="shared" si="12"/>
        <v>5</v>
      </c>
      <c r="AB91" s="44">
        <f t="shared" si="13"/>
        <v>6</v>
      </c>
      <c r="AC91" s="44">
        <f t="shared" si="14"/>
        <v>1</v>
      </c>
      <c r="AD91" s="49">
        <f t="shared" si="15"/>
        <v>1</v>
      </c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5"/>
      <c r="BO91" s="6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H91" s="3"/>
      <c r="CI91" s="4"/>
      <c r="CJ91" s="4"/>
    </row>
    <row r="92" spans="1:88" ht="12.75">
      <c r="A92" s="28">
        <v>5</v>
      </c>
      <c r="B92" s="22" t="s">
        <v>25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>
        <v>4</v>
      </c>
      <c r="V92" s="21">
        <v>0</v>
      </c>
      <c r="W92" s="21">
        <v>1</v>
      </c>
      <c r="X92" s="21">
        <f t="shared" si="9"/>
        <v>4</v>
      </c>
      <c r="Y92" s="21">
        <f t="shared" si="10"/>
        <v>0</v>
      </c>
      <c r="Z92" s="21">
        <f t="shared" si="11"/>
        <v>1</v>
      </c>
      <c r="AA92" s="85">
        <f t="shared" si="12"/>
        <v>3</v>
      </c>
      <c r="AB92" s="44">
        <f t="shared" si="13"/>
        <v>4</v>
      </c>
      <c r="AC92" s="44">
        <f t="shared" si="14"/>
        <v>0</v>
      </c>
      <c r="AD92" s="49">
        <f t="shared" si="15"/>
        <v>1</v>
      </c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5"/>
      <c r="BO92" s="6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H92" s="3"/>
      <c r="CI92" s="4"/>
      <c r="CJ92" s="4"/>
    </row>
    <row r="93" spans="1:88" ht="12.75">
      <c r="A93" s="28">
        <v>6</v>
      </c>
      <c r="B93" s="22" t="s">
        <v>29</v>
      </c>
      <c r="C93" s="21">
        <v>3</v>
      </c>
      <c r="D93" s="21">
        <v>0</v>
      </c>
      <c r="E93" s="21">
        <v>2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>
        <f t="shared" si="9"/>
        <v>3</v>
      </c>
      <c r="Y93" s="21">
        <f t="shared" si="10"/>
        <v>0</v>
      </c>
      <c r="Z93" s="21">
        <f t="shared" si="11"/>
        <v>2</v>
      </c>
      <c r="AA93" s="85">
        <f t="shared" si="12"/>
        <v>1</v>
      </c>
      <c r="AB93" s="44">
        <f t="shared" si="13"/>
        <v>3</v>
      </c>
      <c r="AC93" s="44">
        <f t="shared" si="14"/>
        <v>0</v>
      </c>
      <c r="AD93" s="49">
        <f t="shared" si="15"/>
        <v>2</v>
      </c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5"/>
      <c r="BO93" s="6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H93" s="3"/>
      <c r="CI93" s="4"/>
      <c r="CJ93" s="4"/>
    </row>
    <row r="94" spans="1:88" ht="12.75">
      <c r="A94" s="28">
        <v>7</v>
      </c>
      <c r="B94" s="22" t="s">
        <v>18</v>
      </c>
      <c r="C94" s="21">
        <v>5</v>
      </c>
      <c r="D94" s="21">
        <v>0</v>
      </c>
      <c r="E94" s="21">
        <v>2</v>
      </c>
      <c r="F94" s="21">
        <v>3</v>
      </c>
      <c r="G94" s="21">
        <v>0</v>
      </c>
      <c r="H94" s="21">
        <v>3</v>
      </c>
      <c r="I94" s="21">
        <v>3</v>
      </c>
      <c r="J94" s="21">
        <v>0</v>
      </c>
      <c r="K94" s="21">
        <v>3</v>
      </c>
      <c r="L94" s="21">
        <v>3</v>
      </c>
      <c r="M94" s="21">
        <v>0</v>
      </c>
      <c r="N94" s="21">
        <v>3</v>
      </c>
      <c r="O94" s="21">
        <v>1</v>
      </c>
      <c r="P94" s="21">
        <v>0</v>
      </c>
      <c r="Q94" s="21">
        <v>4</v>
      </c>
      <c r="R94" s="21"/>
      <c r="S94" s="21"/>
      <c r="T94" s="21"/>
      <c r="U94" s="21"/>
      <c r="V94" s="21"/>
      <c r="W94" s="21"/>
      <c r="X94" s="21">
        <f t="shared" si="9"/>
        <v>15</v>
      </c>
      <c r="Y94" s="21">
        <f t="shared" si="10"/>
        <v>0</v>
      </c>
      <c r="Z94" s="21">
        <f t="shared" si="11"/>
        <v>15</v>
      </c>
      <c r="AA94" s="85">
        <f t="shared" si="12"/>
        <v>0</v>
      </c>
      <c r="AB94" s="44">
        <f t="shared" si="13"/>
        <v>3</v>
      </c>
      <c r="AC94" s="44">
        <f t="shared" si="14"/>
        <v>0</v>
      </c>
      <c r="AD94" s="49">
        <f t="shared" si="15"/>
        <v>3</v>
      </c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5"/>
      <c r="BO94" s="6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H94" s="3"/>
      <c r="CI94" s="4"/>
      <c r="CJ94" s="4"/>
    </row>
    <row r="95" spans="1:88" ht="12.75">
      <c r="A95" s="28">
        <v>8</v>
      </c>
      <c r="B95" s="22" t="s">
        <v>28</v>
      </c>
      <c r="C95" s="21"/>
      <c r="D95" s="21"/>
      <c r="E95" s="21"/>
      <c r="F95" s="21"/>
      <c r="G95" s="21"/>
      <c r="H95" s="21"/>
      <c r="I95" s="21"/>
      <c r="J95" s="21"/>
      <c r="K95" s="21"/>
      <c r="L95" s="21">
        <v>3</v>
      </c>
      <c r="M95" s="21">
        <v>0</v>
      </c>
      <c r="N95" s="21">
        <v>3</v>
      </c>
      <c r="O95" s="21"/>
      <c r="P95" s="21"/>
      <c r="Q95" s="21"/>
      <c r="R95" s="21"/>
      <c r="S95" s="21"/>
      <c r="T95" s="21"/>
      <c r="U95" s="21"/>
      <c r="V95" s="21"/>
      <c r="W95" s="21"/>
      <c r="X95" s="21">
        <f t="shared" si="9"/>
        <v>3</v>
      </c>
      <c r="Y95" s="21">
        <f t="shared" si="10"/>
        <v>0</v>
      </c>
      <c r="Z95" s="21">
        <f t="shared" si="11"/>
        <v>3</v>
      </c>
      <c r="AA95" s="85">
        <f t="shared" si="12"/>
        <v>0</v>
      </c>
      <c r="AB95" s="44">
        <f t="shared" si="13"/>
        <v>3</v>
      </c>
      <c r="AC95" s="44">
        <f t="shared" si="14"/>
        <v>0</v>
      </c>
      <c r="AD95" s="49">
        <f t="shared" si="15"/>
        <v>3</v>
      </c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5"/>
      <c r="BO95" s="6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H95" s="3"/>
      <c r="CI95" s="4"/>
      <c r="CJ95" s="4"/>
    </row>
    <row r="96" spans="1:88" ht="12.75">
      <c r="A96" s="28">
        <v>9</v>
      </c>
      <c r="B96" s="22" t="s">
        <v>33</v>
      </c>
      <c r="C96" s="21"/>
      <c r="D96" s="21"/>
      <c r="E96" s="21"/>
      <c r="F96" s="21"/>
      <c r="G96" s="21"/>
      <c r="H96" s="21"/>
      <c r="I96" s="21"/>
      <c r="J96" s="21"/>
      <c r="K96" s="21"/>
      <c r="L96" s="21">
        <v>3</v>
      </c>
      <c r="M96" s="21">
        <v>0</v>
      </c>
      <c r="N96" s="21">
        <v>3</v>
      </c>
      <c r="O96" s="21"/>
      <c r="P96" s="21"/>
      <c r="Q96" s="21"/>
      <c r="R96" s="21"/>
      <c r="S96" s="21"/>
      <c r="T96" s="21"/>
      <c r="U96" s="21"/>
      <c r="V96" s="21"/>
      <c r="W96" s="21"/>
      <c r="X96" s="21">
        <f t="shared" si="9"/>
        <v>3</v>
      </c>
      <c r="Y96" s="21">
        <f t="shared" si="10"/>
        <v>0</v>
      </c>
      <c r="Z96" s="21">
        <f t="shared" si="11"/>
        <v>3</v>
      </c>
      <c r="AA96" s="85">
        <f t="shared" si="12"/>
        <v>0</v>
      </c>
      <c r="AB96" s="44">
        <f t="shared" si="13"/>
        <v>3</v>
      </c>
      <c r="AC96" s="44">
        <f t="shared" si="14"/>
        <v>0</v>
      </c>
      <c r="AD96" s="49">
        <f t="shared" si="15"/>
        <v>3</v>
      </c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5"/>
      <c r="BO96" s="6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H96" s="3"/>
      <c r="CI96" s="4"/>
      <c r="CJ96" s="4"/>
    </row>
    <row r="97" spans="1:88" ht="12.75">
      <c r="A97" s="28">
        <v>10</v>
      </c>
      <c r="B97" s="22" t="s">
        <v>30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>
        <v>2</v>
      </c>
      <c r="S97" s="21">
        <v>0</v>
      </c>
      <c r="T97" s="21">
        <v>2</v>
      </c>
      <c r="U97" s="21"/>
      <c r="V97" s="21"/>
      <c r="W97" s="21"/>
      <c r="X97" s="21">
        <f t="shared" si="9"/>
        <v>2</v>
      </c>
      <c r="Y97" s="21">
        <f t="shared" si="10"/>
        <v>0</v>
      </c>
      <c r="Z97" s="21">
        <f t="shared" si="11"/>
        <v>2</v>
      </c>
      <c r="AA97" s="85">
        <f t="shared" si="12"/>
        <v>0</v>
      </c>
      <c r="AB97" s="44">
        <f t="shared" si="13"/>
        <v>2</v>
      </c>
      <c r="AC97" s="44">
        <f t="shared" si="14"/>
        <v>0</v>
      </c>
      <c r="AD97" s="49">
        <f t="shared" si="15"/>
        <v>2</v>
      </c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5"/>
      <c r="BO97" s="6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H97" s="3"/>
      <c r="CI97" s="4"/>
      <c r="CJ97" s="4"/>
    </row>
    <row r="98" spans="1:88" ht="12.75">
      <c r="A98" s="28">
        <v>11</v>
      </c>
      <c r="B98" s="22" t="s">
        <v>16</v>
      </c>
      <c r="C98" s="21">
        <v>2</v>
      </c>
      <c r="D98" s="21">
        <v>0</v>
      </c>
      <c r="E98" s="21">
        <v>3</v>
      </c>
      <c r="F98" s="21">
        <v>2</v>
      </c>
      <c r="G98" s="21">
        <v>0</v>
      </c>
      <c r="H98" s="21">
        <v>3</v>
      </c>
      <c r="I98" s="21">
        <v>2</v>
      </c>
      <c r="J98" s="21">
        <v>0</v>
      </c>
      <c r="K98" s="21">
        <v>4</v>
      </c>
      <c r="L98" s="21">
        <v>6</v>
      </c>
      <c r="M98" s="21">
        <v>1</v>
      </c>
      <c r="N98" s="21">
        <v>1</v>
      </c>
      <c r="O98" s="21">
        <v>1</v>
      </c>
      <c r="P98" s="21">
        <v>0</v>
      </c>
      <c r="Q98" s="21">
        <v>3</v>
      </c>
      <c r="R98" s="21">
        <v>2</v>
      </c>
      <c r="S98" s="21">
        <v>0</v>
      </c>
      <c r="T98" s="21">
        <v>2</v>
      </c>
      <c r="U98" s="21"/>
      <c r="V98" s="21"/>
      <c r="W98" s="21"/>
      <c r="X98" s="21">
        <f t="shared" si="9"/>
        <v>15</v>
      </c>
      <c r="Y98" s="21">
        <f t="shared" si="10"/>
        <v>1</v>
      </c>
      <c r="Z98" s="21">
        <f t="shared" si="11"/>
        <v>16</v>
      </c>
      <c r="AA98" s="85">
        <f t="shared" si="12"/>
        <v>-1</v>
      </c>
      <c r="AB98" s="44">
        <f t="shared" si="13"/>
        <v>2.5</v>
      </c>
      <c r="AC98" s="44">
        <f t="shared" si="14"/>
        <v>0.16666666666666666</v>
      </c>
      <c r="AD98" s="49">
        <f t="shared" si="15"/>
        <v>2.6666666666666665</v>
      </c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5"/>
      <c r="BO98" s="6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H98" s="3"/>
      <c r="CI98" s="4"/>
      <c r="CJ98" s="4"/>
    </row>
    <row r="99" spans="1:88" ht="12.75">
      <c r="A99" s="28">
        <v>12</v>
      </c>
      <c r="B99" s="22" t="s">
        <v>20</v>
      </c>
      <c r="C99" s="21"/>
      <c r="D99" s="21"/>
      <c r="E99" s="21"/>
      <c r="F99" s="21">
        <v>3</v>
      </c>
      <c r="G99" s="21">
        <v>0</v>
      </c>
      <c r="H99" s="21">
        <v>2</v>
      </c>
      <c r="I99" s="21"/>
      <c r="J99" s="21"/>
      <c r="K99" s="21"/>
      <c r="L99" s="21">
        <v>3</v>
      </c>
      <c r="M99" s="21">
        <v>0</v>
      </c>
      <c r="N99" s="21">
        <v>3</v>
      </c>
      <c r="O99" s="21">
        <v>4</v>
      </c>
      <c r="P99" s="21">
        <v>0</v>
      </c>
      <c r="Q99" s="21">
        <v>2</v>
      </c>
      <c r="R99" s="21">
        <v>1</v>
      </c>
      <c r="S99" s="21">
        <v>0</v>
      </c>
      <c r="T99" s="21">
        <v>3</v>
      </c>
      <c r="U99" s="21">
        <v>0</v>
      </c>
      <c r="V99" s="21">
        <v>1</v>
      </c>
      <c r="W99" s="21">
        <v>2</v>
      </c>
      <c r="X99" s="21">
        <f t="shared" si="9"/>
        <v>11</v>
      </c>
      <c r="Y99" s="21">
        <f t="shared" si="10"/>
        <v>1</v>
      </c>
      <c r="Z99" s="21">
        <f t="shared" si="11"/>
        <v>12</v>
      </c>
      <c r="AA99" s="85">
        <f t="shared" si="12"/>
        <v>-1</v>
      </c>
      <c r="AB99" s="44">
        <f t="shared" si="13"/>
        <v>2.2</v>
      </c>
      <c r="AC99" s="44">
        <f t="shared" si="14"/>
        <v>0.2</v>
      </c>
      <c r="AD99" s="49">
        <f t="shared" si="15"/>
        <v>2.4</v>
      </c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5"/>
      <c r="BO99" s="6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H99" s="3"/>
      <c r="CI99" s="4"/>
      <c r="CJ99" s="4"/>
    </row>
    <row r="100" spans="1:88" ht="12.75">
      <c r="A100" s="28">
        <v>13</v>
      </c>
      <c r="B100" s="22" t="s">
        <v>32</v>
      </c>
      <c r="C100" s="21">
        <v>2</v>
      </c>
      <c r="D100" s="21">
        <v>0</v>
      </c>
      <c r="E100" s="21">
        <v>3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>
        <f t="shared" si="9"/>
        <v>2</v>
      </c>
      <c r="Y100" s="21">
        <f t="shared" si="10"/>
        <v>0</v>
      </c>
      <c r="Z100" s="21">
        <f t="shared" si="11"/>
        <v>3</v>
      </c>
      <c r="AA100" s="85">
        <f t="shared" si="12"/>
        <v>-1</v>
      </c>
      <c r="AB100" s="44">
        <f t="shared" si="13"/>
        <v>2</v>
      </c>
      <c r="AC100" s="44">
        <f t="shared" si="14"/>
        <v>0</v>
      </c>
      <c r="AD100" s="49">
        <f t="shared" si="15"/>
        <v>3</v>
      </c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5"/>
      <c r="BO100" s="6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H100" s="3"/>
      <c r="CI100" s="4"/>
      <c r="CJ100" s="4"/>
    </row>
    <row r="101" spans="1:88" ht="12.75">
      <c r="A101" s="28">
        <v>14</v>
      </c>
      <c r="B101" s="22" t="s">
        <v>31</v>
      </c>
      <c r="C101" s="21"/>
      <c r="D101" s="21"/>
      <c r="E101" s="21"/>
      <c r="F101" s="21">
        <v>2</v>
      </c>
      <c r="G101" s="21">
        <v>0</v>
      </c>
      <c r="H101" s="21">
        <v>3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>
        <f t="shared" si="9"/>
        <v>2</v>
      </c>
      <c r="Y101" s="21">
        <f t="shared" si="10"/>
        <v>0</v>
      </c>
      <c r="Z101" s="21">
        <f t="shared" si="11"/>
        <v>3</v>
      </c>
      <c r="AA101" s="85">
        <f t="shared" si="12"/>
        <v>-1</v>
      </c>
      <c r="AB101" s="44">
        <f t="shared" si="13"/>
        <v>2</v>
      </c>
      <c r="AC101" s="44">
        <f t="shared" si="14"/>
        <v>0</v>
      </c>
      <c r="AD101" s="49">
        <f t="shared" si="15"/>
        <v>3</v>
      </c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5"/>
      <c r="BO101" s="6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H101" s="3"/>
      <c r="CI101" s="4"/>
      <c r="CJ101" s="4"/>
    </row>
    <row r="102" spans="1:88" ht="12.75">
      <c r="A102" s="28">
        <v>15</v>
      </c>
      <c r="B102" s="22" t="s">
        <v>36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>
        <v>2</v>
      </c>
      <c r="M102" s="21">
        <v>1</v>
      </c>
      <c r="N102" s="21">
        <v>3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>
        <f t="shared" si="9"/>
        <v>2</v>
      </c>
      <c r="Y102" s="21">
        <f t="shared" si="10"/>
        <v>1</v>
      </c>
      <c r="Z102" s="21">
        <f t="shared" si="11"/>
        <v>3</v>
      </c>
      <c r="AA102" s="85">
        <f t="shared" si="12"/>
        <v>-1</v>
      </c>
      <c r="AB102" s="44">
        <f t="shared" si="13"/>
        <v>2</v>
      </c>
      <c r="AC102" s="44">
        <f t="shared" si="14"/>
        <v>1</v>
      </c>
      <c r="AD102" s="49">
        <f t="shared" si="15"/>
        <v>3</v>
      </c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5"/>
      <c r="BO102" s="6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H102" s="3"/>
      <c r="CI102" s="4"/>
      <c r="CJ102" s="4"/>
    </row>
    <row r="103" spans="1:88" ht="12.75">
      <c r="A103" s="28">
        <v>16</v>
      </c>
      <c r="B103" s="22" t="s">
        <v>34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>
        <v>1</v>
      </c>
      <c r="P103" s="21">
        <v>0</v>
      </c>
      <c r="Q103" s="21">
        <v>3</v>
      </c>
      <c r="R103" s="21"/>
      <c r="S103" s="21"/>
      <c r="T103" s="21"/>
      <c r="U103" s="21"/>
      <c r="V103" s="21"/>
      <c r="W103" s="21"/>
      <c r="X103" s="21">
        <f t="shared" si="9"/>
        <v>1</v>
      </c>
      <c r="Y103" s="21">
        <f t="shared" si="10"/>
        <v>0</v>
      </c>
      <c r="Z103" s="21">
        <f t="shared" si="11"/>
        <v>3</v>
      </c>
      <c r="AA103" s="85">
        <f t="shared" si="12"/>
        <v>-2</v>
      </c>
      <c r="AB103" s="44">
        <f t="shared" si="13"/>
        <v>1</v>
      </c>
      <c r="AC103" s="44">
        <f t="shared" si="14"/>
        <v>0</v>
      </c>
      <c r="AD103" s="49">
        <f t="shared" si="15"/>
        <v>3</v>
      </c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5"/>
      <c r="BO103" s="6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H103" s="3"/>
      <c r="CI103" s="4"/>
      <c r="CJ103" s="4"/>
    </row>
    <row r="104" spans="1:88" ht="12.75">
      <c r="A104" s="28">
        <v>17</v>
      </c>
      <c r="B104" s="22" t="s">
        <v>21</v>
      </c>
      <c r="C104" s="21">
        <v>2</v>
      </c>
      <c r="D104" s="21">
        <v>0</v>
      </c>
      <c r="E104" s="21">
        <v>3</v>
      </c>
      <c r="F104" s="21">
        <v>0</v>
      </c>
      <c r="G104" s="21">
        <v>0</v>
      </c>
      <c r="H104" s="21">
        <v>5</v>
      </c>
      <c r="I104" s="21">
        <v>3</v>
      </c>
      <c r="J104" s="21">
        <v>0</v>
      </c>
      <c r="K104" s="21">
        <v>3</v>
      </c>
      <c r="L104" s="21"/>
      <c r="M104" s="21"/>
      <c r="N104" s="21"/>
      <c r="O104" s="21"/>
      <c r="P104" s="21"/>
      <c r="Q104" s="21"/>
      <c r="R104" s="21">
        <v>5</v>
      </c>
      <c r="S104" s="21">
        <v>0</v>
      </c>
      <c r="T104" s="21">
        <v>1</v>
      </c>
      <c r="U104" s="21">
        <v>1</v>
      </c>
      <c r="V104" s="21">
        <v>0</v>
      </c>
      <c r="W104" s="21">
        <v>2</v>
      </c>
      <c r="X104" s="21">
        <f t="shared" si="9"/>
        <v>11</v>
      </c>
      <c r="Y104" s="21">
        <f t="shared" si="10"/>
        <v>0</v>
      </c>
      <c r="Z104" s="21">
        <f t="shared" si="11"/>
        <v>14</v>
      </c>
      <c r="AA104" s="85">
        <f t="shared" si="12"/>
        <v>-3</v>
      </c>
      <c r="AB104" s="44">
        <f t="shared" si="13"/>
        <v>2.2</v>
      </c>
      <c r="AC104" s="44">
        <f t="shared" si="14"/>
        <v>0</v>
      </c>
      <c r="AD104" s="49">
        <f t="shared" si="15"/>
        <v>2.8</v>
      </c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5"/>
      <c r="BO104" s="6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H104" s="3"/>
      <c r="CI104" s="4"/>
      <c r="CJ104" s="4"/>
    </row>
    <row r="105" spans="1:88" ht="12.75">
      <c r="A105" s="28">
        <v>18</v>
      </c>
      <c r="B105" s="22" t="s">
        <v>24</v>
      </c>
      <c r="C105" s="21"/>
      <c r="D105" s="21"/>
      <c r="E105" s="21"/>
      <c r="F105" s="21"/>
      <c r="G105" s="21"/>
      <c r="H105" s="21"/>
      <c r="I105" s="21">
        <v>2</v>
      </c>
      <c r="J105" s="21">
        <v>0</v>
      </c>
      <c r="K105" s="21">
        <v>4</v>
      </c>
      <c r="L105" s="21"/>
      <c r="M105" s="21"/>
      <c r="N105" s="21"/>
      <c r="O105" s="21">
        <v>2</v>
      </c>
      <c r="P105" s="21">
        <v>0</v>
      </c>
      <c r="Q105" s="21">
        <v>3</v>
      </c>
      <c r="R105" s="21"/>
      <c r="S105" s="21"/>
      <c r="T105" s="21"/>
      <c r="U105" s="21"/>
      <c r="V105" s="21"/>
      <c r="W105" s="21"/>
      <c r="X105" s="21">
        <f t="shared" si="9"/>
        <v>4</v>
      </c>
      <c r="Y105" s="21">
        <f t="shared" si="10"/>
        <v>0</v>
      </c>
      <c r="Z105" s="21">
        <f t="shared" si="11"/>
        <v>7</v>
      </c>
      <c r="AA105" s="85">
        <f t="shared" si="12"/>
        <v>-3</v>
      </c>
      <c r="AB105" s="44">
        <f t="shared" si="13"/>
        <v>2</v>
      </c>
      <c r="AC105" s="44">
        <f t="shared" si="14"/>
        <v>0</v>
      </c>
      <c r="AD105" s="49">
        <f t="shared" si="15"/>
        <v>3.5</v>
      </c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5"/>
      <c r="BO105" s="6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H105" s="3"/>
      <c r="CI105" s="4"/>
      <c r="CJ105" s="4"/>
    </row>
    <row r="106" spans="1:88" ht="12.75">
      <c r="A106" s="28">
        <v>19</v>
      </c>
      <c r="B106" s="22" t="s">
        <v>35</v>
      </c>
      <c r="C106" s="21">
        <v>1</v>
      </c>
      <c r="D106" s="21">
        <v>0</v>
      </c>
      <c r="E106" s="21">
        <v>4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>
        <f t="shared" si="9"/>
        <v>1</v>
      </c>
      <c r="Y106" s="21">
        <f t="shared" si="10"/>
        <v>0</v>
      </c>
      <c r="Z106" s="21">
        <f t="shared" si="11"/>
        <v>4</v>
      </c>
      <c r="AA106" s="85">
        <f t="shared" si="12"/>
        <v>-3</v>
      </c>
      <c r="AB106" s="44">
        <f t="shared" si="13"/>
        <v>1</v>
      </c>
      <c r="AC106" s="44">
        <f t="shared" si="14"/>
        <v>0</v>
      </c>
      <c r="AD106" s="49">
        <f t="shared" si="15"/>
        <v>4</v>
      </c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5"/>
      <c r="BO106" s="6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H106" s="3"/>
      <c r="CI106" s="4"/>
      <c r="CJ106" s="4"/>
    </row>
    <row r="107" spans="1:88" ht="12.75">
      <c r="A107" s="28">
        <v>20</v>
      </c>
      <c r="B107" s="22" t="s">
        <v>17</v>
      </c>
      <c r="C107" s="21">
        <v>3</v>
      </c>
      <c r="D107" s="21">
        <v>0</v>
      </c>
      <c r="E107" s="21">
        <v>4</v>
      </c>
      <c r="F107" s="21">
        <v>2</v>
      </c>
      <c r="G107" s="21">
        <v>0</v>
      </c>
      <c r="H107" s="21">
        <v>3</v>
      </c>
      <c r="I107" s="21">
        <v>2</v>
      </c>
      <c r="J107" s="21">
        <v>0</v>
      </c>
      <c r="K107" s="21">
        <v>4</v>
      </c>
      <c r="L107" s="21"/>
      <c r="M107" s="21"/>
      <c r="N107" s="21"/>
      <c r="O107" s="21">
        <v>3</v>
      </c>
      <c r="P107" s="21">
        <v>0</v>
      </c>
      <c r="Q107" s="21">
        <v>2</v>
      </c>
      <c r="R107" s="21">
        <v>2</v>
      </c>
      <c r="S107" s="21">
        <v>0</v>
      </c>
      <c r="T107" s="21">
        <v>4</v>
      </c>
      <c r="U107" s="21"/>
      <c r="V107" s="21"/>
      <c r="W107" s="21"/>
      <c r="X107" s="21">
        <f t="shared" si="9"/>
        <v>12</v>
      </c>
      <c r="Y107" s="21">
        <f t="shared" si="10"/>
        <v>0</v>
      </c>
      <c r="Z107" s="21">
        <f t="shared" si="11"/>
        <v>17</v>
      </c>
      <c r="AA107" s="85">
        <f t="shared" si="12"/>
        <v>-5</v>
      </c>
      <c r="AB107" s="44">
        <f t="shared" si="13"/>
        <v>2.4</v>
      </c>
      <c r="AC107" s="44">
        <f t="shared" si="14"/>
        <v>0</v>
      </c>
      <c r="AD107" s="49">
        <f t="shared" si="15"/>
        <v>3.4</v>
      </c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5"/>
      <c r="BO107" s="6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H107" s="3"/>
      <c r="CI107" s="4"/>
      <c r="CJ107" s="4"/>
    </row>
    <row r="108" spans="1:88" ht="12.75" customHeight="1">
      <c r="A108" s="28">
        <v>21</v>
      </c>
      <c r="B108" s="22" t="s">
        <v>37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>
        <v>0</v>
      </c>
      <c r="M108" s="21">
        <v>1</v>
      </c>
      <c r="N108" s="21">
        <v>5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>
        <f t="shared" si="9"/>
        <v>0</v>
      </c>
      <c r="Y108" s="21">
        <f t="shared" si="10"/>
        <v>1</v>
      </c>
      <c r="Z108" s="21">
        <f t="shared" si="11"/>
        <v>5</v>
      </c>
      <c r="AA108" s="85">
        <f t="shared" si="12"/>
        <v>-5</v>
      </c>
      <c r="AB108" s="44">
        <f t="shared" si="13"/>
        <v>0</v>
      </c>
      <c r="AC108" s="44">
        <f t="shared" si="14"/>
        <v>1</v>
      </c>
      <c r="AD108" s="49">
        <f t="shared" si="15"/>
        <v>5</v>
      </c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5"/>
      <c r="BO108" s="6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H108" s="3"/>
      <c r="CI108" s="4"/>
      <c r="CJ108" s="4"/>
    </row>
    <row r="109" spans="1:88" ht="12.75" customHeight="1">
      <c r="A109" s="28">
        <v>22</v>
      </c>
      <c r="B109" s="22" t="s">
        <v>38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>
        <v>0</v>
      </c>
      <c r="P109" s="21">
        <v>0</v>
      </c>
      <c r="Q109" s="21">
        <v>5</v>
      </c>
      <c r="R109" s="21"/>
      <c r="S109" s="21"/>
      <c r="T109" s="21"/>
      <c r="U109" s="21"/>
      <c r="V109" s="21"/>
      <c r="W109" s="21"/>
      <c r="X109" s="21">
        <f t="shared" si="9"/>
        <v>0</v>
      </c>
      <c r="Y109" s="21">
        <f t="shared" si="10"/>
        <v>0</v>
      </c>
      <c r="Z109" s="21">
        <f t="shared" si="11"/>
        <v>5</v>
      </c>
      <c r="AA109" s="85">
        <f t="shared" si="12"/>
        <v>-5</v>
      </c>
      <c r="AB109" s="44">
        <f t="shared" si="13"/>
        <v>0</v>
      </c>
      <c r="AC109" s="44">
        <f t="shared" si="14"/>
        <v>0</v>
      </c>
      <c r="AD109" s="49">
        <f t="shared" si="15"/>
        <v>5</v>
      </c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5"/>
      <c r="BO109" s="6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H109" s="3"/>
      <c r="CI109" s="4"/>
      <c r="CJ109" s="4"/>
    </row>
    <row r="110" spans="1:88" ht="12.75" customHeight="1">
      <c r="A110" s="28">
        <v>23</v>
      </c>
      <c r="B110" s="22" t="s">
        <v>19</v>
      </c>
      <c r="C110" s="21">
        <v>2</v>
      </c>
      <c r="D110" s="21">
        <v>0</v>
      </c>
      <c r="E110" s="21">
        <v>3</v>
      </c>
      <c r="F110" s="21">
        <v>2</v>
      </c>
      <c r="G110" s="21">
        <v>0</v>
      </c>
      <c r="H110" s="21">
        <v>3</v>
      </c>
      <c r="I110" s="21">
        <v>3</v>
      </c>
      <c r="J110" s="21">
        <v>0</v>
      </c>
      <c r="K110" s="21">
        <v>3</v>
      </c>
      <c r="L110" s="21">
        <v>1</v>
      </c>
      <c r="M110" s="21">
        <v>0</v>
      </c>
      <c r="N110" s="21">
        <v>5</v>
      </c>
      <c r="O110" s="21">
        <v>2</v>
      </c>
      <c r="P110" s="21">
        <v>0</v>
      </c>
      <c r="Q110" s="21">
        <v>2</v>
      </c>
      <c r="R110" s="21">
        <v>2</v>
      </c>
      <c r="S110" s="21">
        <v>0</v>
      </c>
      <c r="T110" s="21">
        <v>2</v>
      </c>
      <c r="U110" s="21">
        <v>1</v>
      </c>
      <c r="V110" s="21">
        <v>0</v>
      </c>
      <c r="W110" s="21">
        <v>2</v>
      </c>
      <c r="X110" s="21">
        <f t="shared" si="9"/>
        <v>13</v>
      </c>
      <c r="Y110" s="21">
        <f t="shared" si="10"/>
        <v>0</v>
      </c>
      <c r="Z110" s="21">
        <f t="shared" si="11"/>
        <v>20</v>
      </c>
      <c r="AA110" s="85">
        <f t="shared" si="12"/>
        <v>-7</v>
      </c>
      <c r="AB110" s="44">
        <f t="shared" si="13"/>
        <v>1.8571428571428572</v>
      </c>
      <c r="AC110" s="44">
        <f t="shared" si="14"/>
        <v>0</v>
      </c>
      <c r="AD110" s="49">
        <f t="shared" si="15"/>
        <v>2.857142857142857</v>
      </c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5"/>
      <c r="BO110" s="6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H110" s="3"/>
      <c r="CI110" s="4"/>
      <c r="CJ110" s="4"/>
    </row>
    <row r="111" spans="1:88" ht="12.75" customHeight="1">
      <c r="A111" s="28">
        <v>24</v>
      </c>
      <c r="B111" s="22" t="s">
        <v>22</v>
      </c>
      <c r="C111" s="21">
        <v>2</v>
      </c>
      <c r="D111" s="21">
        <v>0</v>
      </c>
      <c r="E111" s="21">
        <v>3</v>
      </c>
      <c r="F111" s="21">
        <v>2</v>
      </c>
      <c r="G111" s="21">
        <v>0</v>
      </c>
      <c r="H111" s="21">
        <v>3</v>
      </c>
      <c r="I111" s="21"/>
      <c r="J111" s="21"/>
      <c r="K111" s="21"/>
      <c r="L111" s="21">
        <v>2</v>
      </c>
      <c r="M111" s="21">
        <v>0</v>
      </c>
      <c r="N111" s="21">
        <v>4</v>
      </c>
      <c r="O111" s="21">
        <v>4</v>
      </c>
      <c r="P111" s="21">
        <v>0</v>
      </c>
      <c r="Q111" s="21">
        <v>3</v>
      </c>
      <c r="R111" s="21">
        <v>1</v>
      </c>
      <c r="S111" s="21">
        <v>0</v>
      </c>
      <c r="T111" s="21">
        <v>3</v>
      </c>
      <c r="U111" s="21">
        <v>0</v>
      </c>
      <c r="V111" s="21">
        <v>0</v>
      </c>
      <c r="W111" s="21">
        <v>3</v>
      </c>
      <c r="X111" s="21">
        <f t="shared" si="9"/>
        <v>11</v>
      </c>
      <c r="Y111" s="21">
        <f t="shared" si="10"/>
        <v>0</v>
      </c>
      <c r="Z111" s="21">
        <f t="shared" si="11"/>
        <v>19</v>
      </c>
      <c r="AA111" s="85">
        <f t="shared" si="12"/>
        <v>-8</v>
      </c>
      <c r="AB111" s="44">
        <f t="shared" si="13"/>
        <v>1.8333333333333333</v>
      </c>
      <c r="AC111" s="44">
        <f t="shared" si="14"/>
        <v>0</v>
      </c>
      <c r="AD111" s="49">
        <f t="shared" si="15"/>
        <v>3.1666666666666665</v>
      </c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5"/>
      <c r="BO111" s="6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H111" s="3"/>
      <c r="CI111" s="4"/>
      <c r="CJ111" s="4"/>
    </row>
    <row r="112" spans="1:88" ht="12.75" customHeight="1" thickBot="1">
      <c r="A112" s="29">
        <v>25</v>
      </c>
      <c r="B112" s="30" t="s">
        <v>27</v>
      </c>
      <c r="C112" s="31">
        <v>0</v>
      </c>
      <c r="D112" s="31">
        <v>1</v>
      </c>
      <c r="E112" s="31">
        <v>4</v>
      </c>
      <c r="F112" s="31"/>
      <c r="G112" s="31"/>
      <c r="H112" s="31"/>
      <c r="I112" s="31"/>
      <c r="J112" s="31"/>
      <c r="K112" s="31"/>
      <c r="L112" s="31">
        <v>2</v>
      </c>
      <c r="M112" s="31">
        <v>0</v>
      </c>
      <c r="N112" s="31">
        <v>4</v>
      </c>
      <c r="O112" s="31"/>
      <c r="P112" s="31"/>
      <c r="Q112" s="31"/>
      <c r="R112" s="31">
        <v>0</v>
      </c>
      <c r="S112" s="31">
        <v>0</v>
      </c>
      <c r="T112" s="31">
        <v>4</v>
      </c>
      <c r="U112" s="31"/>
      <c r="V112" s="31"/>
      <c r="W112" s="31"/>
      <c r="X112" s="31">
        <f t="shared" si="9"/>
        <v>2</v>
      </c>
      <c r="Y112" s="31">
        <f t="shared" si="10"/>
        <v>1</v>
      </c>
      <c r="Z112" s="31">
        <f t="shared" si="11"/>
        <v>12</v>
      </c>
      <c r="AA112" s="86">
        <f t="shared" si="12"/>
        <v>-10</v>
      </c>
      <c r="AB112" s="51">
        <f t="shared" si="13"/>
        <v>0.6666666666666666</v>
      </c>
      <c r="AC112" s="51">
        <f t="shared" si="14"/>
        <v>0.3333333333333333</v>
      </c>
      <c r="AD112" s="52">
        <f t="shared" si="15"/>
        <v>4</v>
      </c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5"/>
      <c r="BO112" s="6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H112" s="3"/>
      <c r="CI112" s="4"/>
      <c r="CJ112" s="4"/>
    </row>
    <row r="113" ht="13.5" thickBot="1"/>
    <row r="114" spans="1:27" ht="12.75">
      <c r="A114" s="24" t="s">
        <v>0</v>
      </c>
      <c r="B114" s="25" t="s">
        <v>1</v>
      </c>
      <c r="C114" s="120" t="s">
        <v>50</v>
      </c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45" t="s">
        <v>51</v>
      </c>
      <c r="Y114" s="45" t="s">
        <v>52</v>
      </c>
      <c r="Z114" s="45" t="s">
        <v>53</v>
      </c>
      <c r="AA114" s="47"/>
    </row>
    <row r="115" spans="1:27" ht="87.75" customHeight="1">
      <c r="A115" s="131" t="s">
        <v>0</v>
      </c>
      <c r="B115" s="132" t="s">
        <v>1</v>
      </c>
      <c r="C115" s="127" t="s">
        <v>4</v>
      </c>
      <c r="D115" s="127"/>
      <c r="E115" s="127"/>
      <c r="F115" s="127" t="s">
        <v>5</v>
      </c>
      <c r="G115" s="127"/>
      <c r="H115" s="127"/>
      <c r="I115" s="127" t="s">
        <v>6</v>
      </c>
      <c r="J115" s="127"/>
      <c r="K115" s="127"/>
      <c r="L115" s="129" t="s">
        <v>7</v>
      </c>
      <c r="M115" s="129"/>
      <c r="N115" s="129"/>
      <c r="O115" s="129" t="s">
        <v>8</v>
      </c>
      <c r="P115" s="129"/>
      <c r="Q115" s="129"/>
      <c r="R115" s="129" t="s">
        <v>9</v>
      </c>
      <c r="S115" s="129"/>
      <c r="T115" s="129"/>
      <c r="U115" s="129" t="s">
        <v>10</v>
      </c>
      <c r="V115" s="129"/>
      <c r="W115" s="129"/>
      <c r="X115" s="130" t="s">
        <v>11</v>
      </c>
      <c r="Y115" s="130"/>
      <c r="Z115" s="130"/>
      <c r="AA115" s="39" t="s">
        <v>311</v>
      </c>
    </row>
    <row r="116" spans="1:32" ht="12.75">
      <c r="A116" s="131"/>
      <c r="B116" s="132"/>
      <c r="C116" s="37" t="s">
        <v>54</v>
      </c>
      <c r="D116" s="37" t="s">
        <v>55</v>
      </c>
      <c r="E116" s="37" t="s">
        <v>56</v>
      </c>
      <c r="F116" s="37" t="s">
        <v>54</v>
      </c>
      <c r="G116" s="37" t="s">
        <v>55</v>
      </c>
      <c r="H116" s="37" t="s">
        <v>56</v>
      </c>
      <c r="I116" s="37" t="s">
        <v>54</v>
      </c>
      <c r="J116" s="37" t="s">
        <v>55</v>
      </c>
      <c r="K116" s="37" t="s">
        <v>56</v>
      </c>
      <c r="L116" s="38" t="s">
        <v>54</v>
      </c>
      <c r="M116" s="38" t="s">
        <v>55</v>
      </c>
      <c r="N116" s="38" t="s">
        <v>56</v>
      </c>
      <c r="O116" s="38" t="s">
        <v>54</v>
      </c>
      <c r="P116" s="38" t="s">
        <v>55</v>
      </c>
      <c r="Q116" s="38" t="s">
        <v>56</v>
      </c>
      <c r="R116" s="38" t="s">
        <v>54</v>
      </c>
      <c r="S116" s="38" t="s">
        <v>55</v>
      </c>
      <c r="T116" s="38" t="s">
        <v>56</v>
      </c>
      <c r="U116" s="38" t="s">
        <v>54</v>
      </c>
      <c r="V116" s="38" t="s">
        <v>55</v>
      </c>
      <c r="W116" s="38" t="s">
        <v>56</v>
      </c>
      <c r="X116" s="21" t="s">
        <v>54</v>
      </c>
      <c r="Y116" s="21" t="s">
        <v>55</v>
      </c>
      <c r="Z116" s="21" t="s">
        <v>56</v>
      </c>
      <c r="AA116" s="48"/>
      <c r="AF116" s="7"/>
    </row>
    <row r="117" spans="1:27" ht="12.75">
      <c r="A117" s="28">
        <v>1</v>
      </c>
      <c r="B117" s="22" t="s">
        <v>14</v>
      </c>
      <c r="C117" s="21">
        <v>1167</v>
      </c>
      <c r="D117" s="21">
        <v>506</v>
      </c>
      <c r="E117" s="53">
        <v>661</v>
      </c>
      <c r="F117" s="21">
        <v>1616</v>
      </c>
      <c r="G117" s="21">
        <v>793</v>
      </c>
      <c r="H117" s="53">
        <v>823</v>
      </c>
      <c r="I117" s="21">
        <v>2295</v>
      </c>
      <c r="J117" s="21">
        <v>718</v>
      </c>
      <c r="K117" s="53">
        <v>1577</v>
      </c>
      <c r="L117" s="21">
        <v>972</v>
      </c>
      <c r="M117" s="21">
        <v>652</v>
      </c>
      <c r="N117" s="53">
        <v>320</v>
      </c>
      <c r="O117" s="21">
        <v>1449</v>
      </c>
      <c r="P117" s="21">
        <v>474</v>
      </c>
      <c r="Q117" s="53">
        <f>O117-P117</f>
        <v>975</v>
      </c>
      <c r="R117" s="53">
        <v>2053</v>
      </c>
      <c r="S117" s="53">
        <v>1168</v>
      </c>
      <c r="T117" s="53">
        <v>885</v>
      </c>
      <c r="U117" s="53">
        <v>628</v>
      </c>
      <c r="V117" s="53">
        <v>475</v>
      </c>
      <c r="W117" s="53">
        <v>153</v>
      </c>
      <c r="X117" s="54">
        <f>C117+F117+I117+L117+O117+R117+U117</f>
        <v>10180</v>
      </c>
      <c r="Y117" s="54">
        <f>D117+G117+J117+M117+P117+S117+V117</f>
        <v>4786</v>
      </c>
      <c r="Z117" s="85">
        <f>E117+H117+K117+N117+Q117+T117+W117</f>
        <v>5394</v>
      </c>
      <c r="AA117" s="59">
        <f aca="true" t="shared" si="16" ref="AA117:AA141">X117/$X$142</f>
        <v>0.22272786942633352</v>
      </c>
    </row>
    <row r="118" spans="1:80" ht="12.75">
      <c r="A118" s="28">
        <v>2</v>
      </c>
      <c r="B118" s="22" t="s">
        <v>15</v>
      </c>
      <c r="C118" s="21">
        <v>881</v>
      </c>
      <c r="D118" s="21">
        <v>422</v>
      </c>
      <c r="E118" s="53">
        <v>459</v>
      </c>
      <c r="F118" s="21">
        <v>1497</v>
      </c>
      <c r="G118" s="21">
        <v>953</v>
      </c>
      <c r="H118" s="53">
        <v>544</v>
      </c>
      <c r="I118" s="21">
        <v>1786</v>
      </c>
      <c r="J118" s="21">
        <v>1370</v>
      </c>
      <c r="K118" s="53">
        <v>416</v>
      </c>
      <c r="L118" s="21">
        <v>587</v>
      </c>
      <c r="M118" s="21">
        <v>431</v>
      </c>
      <c r="N118" s="53">
        <v>156</v>
      </c>
      <c r="O118" s="21">
        <v>986</v>
      </c>
      <c r="P118" s="21">
        <v>491</v>
      </c>
      <c r="Q118" s="53">
        <f>O118-P118</f>
        <v>495</v>
      </c>
      <c r="R118" s="53">
        <v>2008</v>
      </c>
      <c r="S118" s="53">
        <v>941</v>
      </c>
      <c r="T118" s="53">
        <v>1067</v>
      </c>
      <c r="U118" s="53">
        <v>1027</v>
      </c>
      <c r="V118" s="53">
        <v>934</v>
      </c>
      <c r="W118" s="53">
        <v>93</v>
      </c>
      <c r="X118" s="54">
        <f aca="true" t="shared" si="17" ref="X118:X141">C118+F118+I118+L118+O118+R118+U118</f>
        <v>8772</v>
      </c>
      <c r="Y118" s="54">
        <f aca="true" t="shared" si="18" ref="Y118:Y141">D118+G118+J118+M118+P118+S118+V118</f>
        <v>5542</v>
      </c>
      <c r="Z118" s="85">
        <f aca="true" t="shared" si="19" ref="Z118:Z141">E118+H118+K118+N118+Q118+T118+W118</f>
        <v>3230</v>
      </c>
      <c r="AA118" s="59">
        <f t="shared" si="16"/>
        <v>0.19192228591432198</v>
      </c>
      <c r="BC118" s="3"/>
      <c r="BE118" s="4"/>
      <c r="BG118" s="4"/>
      <c r="BH118" s="8"/>
      <c r="BI118" s="4"/>
      <c r="CB118" s="3"/>
    </row>
    <row r="119" spans="1:80" ht="12.75">
      <c r="A119" s="28">
        <v>3</v>
      </c>
      <c r="B119" s="22" t="s">
        <v>21</v>
      </c>
      <c r="C119" s="21">
        <v>379</v>
      </c>
      <c r="D119" s="21">
        <v>267</v>
      </c>
      <c r="E119" s="53">
        <v>112</v>
      </c>
      <c r="F119" s="21">
        <v>199</v>
      </c>
      <c r="G119" s="21">
        <v>398</v>
      </c>
      <c r="H119" s="53">
        <v>-199</v>
      </c>
      <c r="I119" s="21">
        <v>868</v>
      </c>
      <c r="J119" s="21">
        <v>473</v>
      </c>
      <c r="K119" s="53">
        <v>395</v>
      </c>
      <c r="L119" s="21"/>
      <c r="M119" s="21"/>
      <c r="N119" s="53"/>
      <c r="O119" s="21"/>
      <c r="P119" s="21"/>
      <c r="Q119" s="53"/>
      <c r="R119" s="53">
        <v>1375</v>
      </c>
      <c r="S119" s="53">
        <v>921</v>
      </c>
      <c r="T119" s="53">
        <v>454</v>
      </c>
      <c r="U119" s="53">
        <v>233</v>
      </c>
      <c r="V119" s="53">
        <v>297</v>
      </c>
      <c r="W119" s="53">
        <v>-64</v>
      </c>
      <c r="X119" s="54">
        <f t="shared" si="17"/>
        <v>3054</v>
      </c>
      <c r="Y119" s="54">
        <f t="shared" si="18"/>
        <v>2356</v>
      </c>
      <c r="Z119" s="85">
        <f t="shared" si="19"/>
        <v>698</v>
      </c>
      <c r="AA119" s="59">
        <f t="shared" si="16"/>
        <v>0.06681836082790006</v>
      </c>
      <c r="BC119" s="3"/>
      <c r="BE119" s="4"/>
      <c r="BG119" s="4"/>
      <c r="BH119" s="8"/>
      <c r="BI119" s="4"/>
      <c r="CB119" s="3"/>
    </row>
    <row r="120" spans="1:61" ht="12.75">
      <c r="A120" s="28">
        <v>4</v>
      </c>
      <c r="B120" s="22" t="s">
        <v>25</v>
      </c>
      <c r="C120" s="21"/>
      <c r="D120" s="21"/>
      <c r="E120" s="53"/>
      <c r="F120" s="21"/>
      <c r="G120" s="21"/>
      <c r="H120" s="53"/>
      <c r="I120" s="21"/>
      <c r="J120" s="21"/>
      <c r="K120" s="53"/>
      <c r="L120" s="21"/>
      <c r="M120" s="21"/>
      <c r="N120" s="53"/>
      <c r="O120" s="21"/>
      <c r="P120" s="21"/>
      <c r="Q120" s="53"/>
      <c r="R120" s="53"/>
      <c r="S120" s="53"/>
      <c r="T120" s="53"/>
      <c r="U120" s="53">
        <v>1312</v>
      </c>
      <c r="V120" s="53">
        <v>838</v>
      </c>
      <c r="W120" s="53">
        <v>474</v>
      </c>
      <c r="X120" s="54">
        <f t="shared" si="17"/>
        <v>1312</v>
      </c>
      <c r="Y120" s="54">
        <f t="shared" si="18"/>
        <v>838</v>
      </c>
      <c r="Z120" s="85">
        <f t="shared" si="19"/>
        <v>474</v>
      </c>
      <c r="AA120" s="59">
        <f t="shared" si="16"/>
        <v>0.028705202818010766</v>
      </c>
      <c r="BC120" s="3"/>
      <c r="BE120" s="4"/>
      <c r="BG120" s="4"/>
      <c r="BH120" s="8"/>
      <c r="BI120" s="4"/>
    </row>
    <row r="121" spans="1:80" ht="12.75">
      <c r="A121" s="28">
        <v>5</v>
      </c>
      <c r="B121" s="22" t="s">
        <v>26</v>
      </c>
      <c r="C121" s="21"/>
      <c r="D121" s="21"/>
      <c r="E121" s="53"/>
      <c r="F121" s="21"/>
      <c r="G121" s="21"/>
      <c r="H121" s="53"/>
      <c r="I121" s="21"/>
      <c r="J121" s="21"/>
      <c r="K121" s="53"/>
      <c r="L121" s="21">
        <v>883</v>
      </c>
      <c r="M121" s="21">
        <v>451</v>
      </c>
      <c r="N121" s="53">
        <v>432</v>
      </c>
      <c r="O121" s="21"/>
      <c r="P121" s="21"/>
      <c r="Q121" s="53"/>
      <c r="R121" s="53"/>
      <c r="S121" s="53"/>
      <c r="T121" s="53"/>
      <c r="U121" s="53"/>
      <c r="V121" s="53"/>
      <c r="W121" s="53"/>
      <c r="X121" s="54">
        <f t="shared" si="17"/>
        <v>883</v>
      </c>
      <c r="Y121" s="54">
        <f t="shared" si="18"/>
        <v>451</v>
      </c>
      <c r="Z121" s="85">
        <f t="shared" si="19"/>
        <v>432</v>
      </c>
      <c r="AA121" s="59">
        <f t="shared" si="16"/>
        <v>0.019319126591694744</v>
      </c>
      <c r="BC121" s="3"/>
      <c r="BE121" s="4"/>
      <c r="BG121" s="4"/>
      <c r="BH121" s="8"/>
      <c r="BI121" s="4"/>
      <c r="CB121" s="3"/>
    </row>
    <row r="122" spans="1:61" ht="12.75">
      <c r="A122" s="28">
        <v>6</v>
      </c>
      <c r="B122" s="22" t="s">
        <v>23</v>
      </c>
      <c r="C122" s="21"/>
      <c r="D122" s="21"/>
      <c r="E122" s="53"/>
      <c r="F122" s="21"/>
      <c r="G122" s="21"/>
      <c r="H122" s="53"/>
      <c r="I122" s="21"/>
      <c r="J122" s="21"/>
      <c r="K122" s="53"/>
      <c r="L122" s="21">
        <v>1009</v>
      </c>
      <c r="M122" s="21">
        <v>622</v>
      </c>
      <c r="N122" s="53">
        <v>387</v>
      </c>
      <c r="O122" s="21"/>
      <c r="P122" s="21"/>
      <c r="Q122" s="53"/>
      <c r="R122" s="53"/>
      <c r="S122" s="53"/>
      <c r="T122" s="53"/>
      <c r="U122" s="53">
        <v>602</v>
      </c>
      <c r="V122" s="53">
        <v>700</v>
      </c>
      <c r="W122" s="53">
        <v>-98</v>
      </c>
      <c r="X122" s="54">
        <f t="shared" si="17"/>
        <v>1611</v>
      </c>
      <c r="Y122" s="54">
        <f t="shared" si="18"/>
        <v>1322</v>
      </c>
      <c r="Z122" s="85">
        <f t="shared" si="19"/>
        <v>289</v>
      </c>
      <c r="AA122" s="59">
        <f t="shared" si="16"/>
        <v>0.035247013521200715</v>
      </c>
      <c r="BC122" s="3"/>
      <c r="BE122" s="4"/>
      <c r="BG122" s="4"/>
      <c r="BH122" s="8"/>
      <c r="BI122" s="4"/>
    </row>
    <row r="123" spans="1:61" ht="12.75">
      <c r="A123" s="28">
        <v>7</v>
      </c>
      <c r="B123" s="22" t="s">
        <v>28</v>
      </c>
      <c r="C123" s="21"/>
      <c r="D123" s="21"/>
      <c r="E123" s="53"/>
      <c r="F123" s="21"/>
      <c r="G123" s="21"/>
      <c r="H123" s="53"/>
      <c r="I123" s="21"/>
      <c r="J123" s="21"/>
      <c r="K123" s="53"/>
      <c r="L123" s="21">
        <v>503</v>
      </c>
      <c r="M123" s="21">
        <v>356</v>
      </c>
      <c r="N123" s="53">
        <v>147</v>
      </c>
      <c r="O123" s="21"/>
      <c r="P123" s="21"/>
      <c r="Q123" s="53"/>
      <c r="R123" s="53"/>
      <c r="S123" s="53"/>
      <c r="T123" s="53"/>
      <c r="U123" s="53"/>
      <c r="V123" s="53"/>
      <c r="W123" s="53"/>
      <c r="X123" s="54">
        <f t="shared" si="17"/>
        <v>503</v>
      </c>
      <c r="Y123" s="54">
        <f t="shared" si="18"/>
        <v>356</v>
      </c>
      <c r="Z123" s="85">
        <f t="shared" si="19"/>
        <v>147</v>
      </c>
      <c r="AA123" s="59">
        <f t="shared" si="16"/>
        <v>0.011005119677941627</v>
      </c>
      <c r="BC123" s="9"/>
      <c r="BE123" s="4"/>
      <c r="BG123" s="4"/>
      <c r="BH123" s="8"/>
      <c r="BI123" s="4"/>
    </row>
    <row r="124" spans="1:61" ht="12.75">
      <c r="A124" s="28">
        <v>8</v>
      </c>
      <c r="B124" s="22" t="s">
        <v>32</v>
      </c>
      <c r="C124" s="21">
        <v>160</v>
      </c>
      <c r="D124" s="21">
        <v>144</v>
      </c>
      <c r="E124" s="53">
        <v>16</v>
      </c>
      <c r="F124" s="21"/>
      <c r="G124" s="21"/>
      <c r="H124" s="53"/>
      <c r="I124" s="21"/>
      <c r="J124" s="21"/>
      <c r="K124" s="53"/>
      <c r="L124" s="21"/>
      <c r="M124" s="21"/>
      <c r="N124" s="53"/>
      <c r="O124" s="21"/>
      <c r="P124" s="21"/>
      <c r="Q124" s="53"/>
      <c r="R124" s="53"/>
      <c r="S124" s="53"/>
      <c r="T124" s="53"/>
      <c r="U124" s="53"/>
      <c r="V124" s="53"/>
      <c r="W124" s="53"/>
      <c r="X124" s="54">
        <f t="shared" si="17"/>
        <v>160</v>
      </c>
      <c r="Y124" s="54">
        <f t="shared" si="18"/>
        <v>144</v>
      </c>
      <c r="Z124" s="85">
        <f t="shared" si="19"/>
        <v>16</v>
      </c>
      <c r="AA124" s="59">
        <f t="shared" si="16"/>
        <v>0.003500634490001313</v>
      </c>
      <c r="BC124" s="3"/>
      <c r="BE124" s="4"/>
      <c r="BG124" s="4"/>
      <c r="BH124" s="8"/>
      <c r="BI124" s="4"/>
    </row>
    <row r="125" spans="1:61" ht="12.75">
      <c r="A125" s="28">
        <v>9</v>
      </c>
      <c r="B125" s="22" t="s">
        <v>29</v>
      </c>
      <c r="C125" s="21">
        <v>418</v>
      </c>
      <c r="D125" s="21">
        <v>412</v>
      </c>
      <c r="E125" s="53">
        <v>6</v>
      </c>
      <c r="F125" s="21"/>
      <c r="G125" s="21"/>
      <c r="H125" s="53"/>
      <c r="I125" s="21"/>
      <c r="J125" s="21"/>
      <c r="K125" s="53"/>
      <c r="L125" s="21"/>
      <c r="M125" s="21"/>
      <c r="N125" s="53"/>
      <c r="O125" s="21"/>
      <c r="P125" s="21"/>
      <c r="Q125" s="53"/>
      <c r="R125" s="53"/>
      <c r="S125" s="53"/>
      <c r="T125" s="53"/>
      <c r="U125" s="53"/>
      <c r="V125" s="53"/>
      <c r="W125" s="53"/>
      <c r="X125" s="54">
        <f t="shared" si="17"/>
        <v>418</v>
      </c>
      <c r="Y125" s="54">
        <f t="shared" si="18"/>
        <v>412</v>
      </c>
      <c r="Z125" s="85">
        <f t="shared" si="19"/>
        <v>6</v>
      </c>
      <c r="AA125" s="59">
        <f t="shared" si="16"/>
        <v>0.00914540760512843</v>
      </c>
      <c r="BC125" s="3"/>
      <c r="BE125" s="4"/>
      <c r="BG125" s="4"/>
      <c r="BH125" s="8"/>
      <c r="BI125" s="4"/>
    </row>
    <row r="126" spans="1:61" ht="12.75">
      <c r="A126" s="28">
        <v>10</v>
      </c>
      <c r="B126" s="22" t="s">
        <v>16</v>
      </c>
      <c r="C126" s="21">
        <v>353</v>
      </c>
      <c r="D126" s="21">
        <v>333</v>
      </c>
      <c r="E126" s="53">
        <v>20</v>
      </c>
      <c r="F126" s="21">
        <v>192</v>
      </c>
      <c r="G126" s="21">
        <v>482</v>
      </c>
      <c r="H126" s="53">
        <v>-290</v>
      </c>
      <c r="I126" s="21">
        <v>647</v>
      </c>
      <c r="J126" s="21">
        <v>1030</v>
      </c>
      <c r="K126" s="53">
        <v>-383</v>
      </c>
      <c r="L126" s="21">
        <v>910</v>
      </c>
      <c r="M126" s="21">
        <v>438</v>
      </c>
      <c r="N126" s="53">
        <v>472</v>
      </c>
      <c r="O126" s="21">
        <v>211</v>
      </c>
      <c r="P126" s="21">
        <v>277</v>
      </c>
      <c r="Q126" s="53">
        <f>O126-P126</f>
        <v>-66</v>
      </c>
      <c r="R126" s="53">
        <v>871</v>
      </c>
      <c r="S126" s="53">
        <v>743</v>
      </c>
      <c r="T126" s="53">
        <v>128</v>
      </c>
      <c r="U126" s="53"/>
      <c r="V126" s="53"/>
      <c r="W126" s="53"/>
      <c r="X126" s="54">
        <f t="shared" si="17"/>
        <v>3184</v>
      </c>
      <c r="Y126" s="54">
        <f t="shared" si="18"/>
        <v>3303</v>
      </c>
      <c r="Z126" s="85">
        <f t="shared" si="19"/>
        <v>-119</v>
      </c>
      <c r="AA126" s="59">
        <f t="shared" si="16"/>
        <v>0.06966262635102613</v>
      </c>
      <c r="BC126" s="3"/>
      <c r="BE126" s="4"/>
      <c r="BG126" s="4"/>
      <c r="BH126" s="8"/>
      <c r="BI126" s="4"/>
    </row>
    <row r="127" spans="1:29" ht="12.75">
      <c r="A127" s="28">
        <v>11</v>
      </c>
      <c r="B127" s="22" t="s">
        <v>35</v>
      </c>
      <c r="C127" s="21">
        <v>202</v>
      </c>
      <c r="D127" s="21">
        <v>323</v>
      </c>
      <c r="E127" s="53">
        <v>-121</v>
      </c>
      <c r="F127" s="21"/>
      <c r="G127" s="21"/>
      <c r="H127" s="53"/>
      <c r="I127" s="21"/>
      <c r="J127" s="21"/>
      <c r="K127" s="53"/>
      <c r="L127" s="21"/>
      <c r="M127" s="21"/>
      <c r="N127" s="53"/>
      <c r="O127" s="21"/>
      <c r="P127" s="21"/>
      <c r="Q127" s="53"/>
      <c r="R127" s="53"/>
      <c r="S127" s="53"/>
      <c r="T127" s="53"/>
      <c r="U127" s="53"/>
      <c r="V127" s="53"/>
      <c r="W127" s="53"/>
      <c r="X127" s="54">
        <f t="shared" si="17"/>
        <v>202</v>
      </c>
      <c r="Y127" s="54">
        <f t="shared" si="18"/>
        <v>323</v>
      </c>
      <c r="Z127" s="85">
        <f t="shared" si="19"/>
        <v>-121</v>
      </c>
      <c r="AA127" s="59">
        <f t="shared" si="16"/>
        <v>0.004419551043626658</v>
      </c>
      <c r="AC127" s="7"/>
    </row>
    <row r="128" spans="1:27" ht="12.75">
      <c r="A128" s="28">
        <v>12</v>
      </c>
      <c r="B128" s="22" t="s">
        <v>33</v>
      </c>
      <c r="C128" s="21"/>
      <c r="D128" s="21"/>
      <c r="E128" s="53"/>
      <c r="F128" s="21"/>
      <c r="G128" s="21"/>
      <c r="H128" s="53"/>
      <c r="I128" s="21"/>
      <c r="J128" s="21"/>
      <c r="K128" s="53"/>
      <c r="L128" s="21">
        <v>535</v>
      </c>
      <c r="M128" s="21">
        <v>744</v>
      </c>
      <c r="N128" s="53">
        <v>-209</v>
      </c>
      <c r="O128" s="21"/>
      <c r="P128" s="21"/>
      <c r="Q128" s="53"/>
      <c r="R128" s="53"/>
      <c r="S128" s="53"/>
      <c r="T128" s="53"/>
      <c r="U128" s="53"/>
      <c r="V128" s="53"/>
      <c r="W128" s="53"/>
      <c r="X128" s="54">
        <f t="shared" si="17"/>
        <v>535</v>
      </c>
      <c r="Y128" s="54">
        <f t="shared" si="18"/>
        <v>744</v>
      </c>
      <c r="Z128" s="85">
        <f t="shared" si="19"/>
        <v>-209</v>
      </c>
      <c r="AA128" s="59">
        <f t="shared" si="16"/>
        <v>0.011705246575941889</v>
      </c>
    </row>
    <row r="129" spans="1:27" ht="12.75">
      <c r="A129" s="28">
        <v>13</v>
      </c>
      <c r="B129" s="22" t="s">
        <v>38</v>
      </c>
      <c r="C129" s="21"/>
      <c r="D129" s="21"/>
      <c r="E129" s="53"/>
      <c r="F129" s="21"/>
      <c r="G129" s="21"/>
      <c r="H129" s="53"/>
      <c r="I129" s="21"/>
      <c r="J129" s="21"/>
      <c r="K129" s="53"/>
      <c r="L129" s="21"/>
      <c r="M129" s="21"/>
      <c r="N129" s="53"/>
      <c r="O129" s="21">
        <v>250</v>
      </c>
      <c r="P129" s="21">
        <v>508</v>
      </c>
      <c r="Q129" s="53">
        <f>O129-P129</f>
        <v>-258</v>
      </c>
      <c r="R129" s="53"/>
      <c r="S129" s="53"/>
      <c r="T129" s="53"/>
      <c r="U129" s="53"/>
      <c r="V129" s="53"/>
      <c r="W129" s="53"/>
      <c r="X129" s="54">
        <f t="shared" si="17"/>
        <v>250</v>
      </c>
      <c r="Y129" s="54">
        <f t="shared" si="18"/>
        <v>508</v>
      </c>
      <c r="Z129" s="85">
        <f t="shared" si="19"/>
        <v>-258</v>
      </c>
      <c r="AA129" s="59">
        <f t="shared" si="16"/>
        <v>0.005469741390627051</v>
      </c>
    </row>
    <row r="130" spans="1:27" ht="12.75">
      <c r="A130" s="28">
        <v>14</v>
      </c>
      <c r="B130" s="22" t="s">
        <v>34</v>
      </c>
      <c r="C130" s="21"/>
      <c r="D130" s="21"/>
      <c r="E130" s="53"/>
      <c r="F130" s="21"/>
      <c r="G130" s="21"/>
      <c r="H130" s="53"/>
      <c r="I130" s="21"/>
      <c r="J130" s="21"/>
      <c r="K130" s="53"/>
      <c r="L130" s="21"/>
      <c r="M130" s="21"/>
      <c r="N130" s="53"/>
      <c r="O130" s="21">
        <v>227</v>
      </c>
      <c r="P130" s="21">
        <v>493</v>
      </c>
      <c r="Q130" s="53">
        <f>O130-P130</f>
        <v>-266</v>
      </c>
      <c r="R130" s="53"/>
      <c r="S130" s="53"/>
      <c r="T130" s="53"/>
      <c r="U130" s="53"/>
      <c r="V130" s="53"/>
      <c r="W130" s="53"/>
      <c r="X130" s="54">
        <f t="shared" si="17"/>
        <v>227</v>
      </c>
      <c r="Y130" s="54">
        <f t="shared" si="18"/>
        <v>493</v>
      </c>
      <c r="Z130" s="85">
        <f t="shared" si="19"/>
        <v>-266</v>
      </c>
      <c r="AA130" s="59">
        <f t="shared" si="16"/>
        <v>0.004966525182689362</v>
      </c>
    </row>
    <row r="131" spans="1:27" ht="12.75">
      <c r="A131" s="28">
        <v>15</v>
      </c>
      <c r="B131" s="22" t="s">
        <v>30</v>
      </c>
      <c r="C131" s="21"/>
      <c r="D131" s="21"/>
      <c r="E131" s="53"/>
      <c r="F131" s="21"/>
      <c r="G131" s="21"/>
      <c r="H131" s="53"/>
      <c r="I131" s="21"/>
      <c r="J131" s="21"/>
      <c r="K131" s="53"/>
      <c r="L131" s="21"/>
      <c r="M131" s="21"/>
      <c r="N131" s="53"/>
      <c r="O131" s="21"/>
      <c r="P131" s="21"/>
      <c r="Q131" s="53"/>
      <c r="R131" s="53">
        <v>200</v>
      </c>
      <c r="S131" s="53">
        <v>568</v>
      </c>
      <c r="T131" s="53">
        <v>-368</v>
      </c>
      <c r="U131" s="53"/>
      <c r="V131" s="53"/>
      <c r="W131" s="53"/>
      <c r="X131" s="54">
        <f t="shared" si="17"/>
        <v>200</v>
      </c>
      <c r="Y131" s="54">
        <f t="shared" si="18"/>
        <v>568</v>
      </c>
      <c r="Z131" s="85">
        <f t="shared" si="19"/>
        <v>-368</v>
      </c>
      <c r="AA131" s="59">
        <f t="shared" si="16"/>
        <v>0.004375793112501641</v>
      </c>
    </row>
    <row r="132" spans="1:27" ht="12.75">
      <c r="A132" s="28">
        <v>16</v>
      </c>
      <c r="B132" s="22" t="s">
        <v>31</v>
      </c>
      <c r="C132" s="21"/>
      <c r="D132" s="21"/>
      <c r="E132" s="53"/>
      <c r="F132" s="21">
        <v>391</v>
      </c>
      <c r="G132" s="21">
        <v>803</v>
      </c>
      <c r="H132" s="53">
        <v>-412</v>
      </c>
      <c r="I132" s="21"/>
      <c r="J132" s="21"/>
      <c r="K132" s="53"/>
      <c r="L132" s="21"/>
      <c r="M132" s="21"/>
      <c r="N132" s="53"/>
      <c r="O132" s="21"/>
      <c r="P132" s="21"/>
      <c r="Q132" s="53"/>
      <c r="R132" s="53"/>
      <c r="S132" s="53"/>
      <c r="T132" s="53"/>
      <c r="U132" s="53"/>
      <c r="V132" s="53"/>
      <c r="W132" s="53"/>
      <c r="X132" s="54">
        <f t="shared" si="17"/>
        <v>391</v>
      </c>
      <c r="Y132" s="54">
        <f t="shared" si="18"/>
        <v>803</v>
      </c>
      <c r="Z132" s="85">
        <f t="shared" si="19"/>
        <v>-412</v>
      </c>
      <c r="AA132" s="59">
        <f t="shared" si="16"/>
        <v>0.008554675534940707</v>
      </c>
    </row>
    <row r="133" spans="1:27" ht="12.75">
      <c r="A133" s="28">
        <v>17</v>
      </c>
      <c r="B133" s="22" t="s">
        <v>36</v>
      </c>
      <c r="C133" s="21"/>
      <c r="D133" s="21"/>
      <c r="E133" s="53"/>
      <c r="F133" s="21"/>
      <c r="G133" s="21"/>
      <c r="H133" s="53"/>
      <c r="I133" s="21"/>
      <c r="J133" s="21"/>
      <c r="K133" s="53"/>
      <c r="L133" s="21">
        <v>354</v>
      </c>
      <c r="M133" s="21">
        <v>809</v>
      </c>
      <c r="N133" s="53">
        <v>-455</v>
      </c>
      <c r="O133" s="21"/>
      <c r="P133" s="21"/>
      <c r="Q133" s="53"/>
      <c r="R133" s="53"/>
      <c r="S133" s="53"/>
      <c r="T133" s="53"/>
      <c r="U133" s="53"/>
      <c r="V133" s="53"/>
      <c r="W133" s="53"/>
      <c r="X133" s="54">
        <f t="shared" si="17"/>
        <v>354</v>
      </c>
      <c r="Y133" s="54">
        <f t="shared" si="18"/>
        <v>809</v>
      </c>
      <c r="Z133" s="85">
        <f t="shared" si="19"/>
        <v>-455</v>
      </c>
      <c r="AA133" s="59">
        <f t="shared" si="16"/>
        <v>0.007745153809127905</v>
      </c>
    </row>
    <row r="134" spans="1:27" ht="12.75">
      <c r="A134" s="28">
        <v>18</v>
      </c>
      <c r="B134" s="22" t="s">
        <v>19</v>
      </c>
      <c r="C134" s="21">
        <v>281</v>
      </c>
      <c r="D134" s="21">
        <v>374</v>
      </c>
      <c r="E134" s="53">
        <v>-93</v>
      </c>
      <c r="F134" s="21">
        <v>533</v>
      </c>
      <c r="G134" s="21">
        <v>995</v>
      </c>
      <c r="H134" s="53">
        <v>-462</v>
      </c>
      <c r="I134" s="21">
        <v>656</v>
      </c>
      <c r="J134" s="21">
        <v>606</v>
      </c>
      <c r="K134" s="53">
        <v>50</v>
      </c>
      <c r="L134" s="21">
        <v>492</v>
      </c>
      <c r="M134" s="21">
        <v>669</v>
      </c>
      <c r="N134" s="53">
        <v>-177</v>
      </c>
      <c r="O134" s="21">
        <v>241</v>
      </c>
      <c r="P134" s="21">
        <v>232</v>
      </c>
      <c r="Q134" s="53">
        <f>O134-P134</f>
        <v>9</v>
      </c>
      <c r="R134" s="53">
        <v>374</v>
      </c>
      <c r="S134" s="53">
        <v>296</v>
      </c>
      <c r="T134" s="53">
        <v>78</v>
      </c>
      <c r="U134" s="53">
        <v>475</v>
      </c>
      <c r="V134" s="53">
        <v>347</v>
      </c>
      <c r="W134" s="53">
        <v>128</v>
      </c>
      <c r="X134" s="54">
        <f t="shared" si="17"/>
        <v>3052</v>
      </c>
      <c r="Y134" s="54">
        <f t="shared" si="18"/>
        <v>3519</v>
      </c>
      <c r="Z134" s="85">
        <f t="shared" si="19"/>
        <v>-467</v>
      </c>
      <c r="AA134" s="59">
        <f t="shared" si="16"/>
        <v>0.06677460289677505</v>
      </c>
    </row>
    <row r="135" spans="1:27" ht="12.75">
      <c r="A135" s="28">
        <v>19</v>
      </c>
      <c r="B135" s="22" t="s">
        <v>37</v>
      </c>
      <c r="C135" s="21"/>
      <c r="D135" s="21"/>
      <c r="E135" s="53"/>
      <c r="F135" s="21"/>
      <c r="G135" s="21"/>
      <c r="H135" s="53"/>
      <c r="I135" s="21"/>
      <c r="J135" s="21"/>
      <c r="K135" s="53"/>
      <c r="L135" s="21">
        <v>68</v>
      </c>
      <c r="M135" s="21">
        <v>585</v>
      </c>
      <c r="N135" s="53">
        <v>-517</v>
      </c>
      <c r="O135" s="21"/>
      <c r="P135" s="21"/>
      <c r="Q135" s="53"/>
      <c r="R135" s="53"/>
      <c r="S135" s="53"/>
      <c r="T135" s="53"/>
      <c r="U135" s="53"/>
      <c r="V135" s="53"/>
      <c r="W135" s="53"/>
      <c r="X135" s="54">
        <f t="shared" si="17"/>
        <v>68</v>
      </c>
      <c r="Y135" s="54">
        <f t="shared" si="18"/>
        <v>585</v>
      </c>
      <c r="Z135" s="85">
        <f t="shared" si="19"/>
        <v>-517</v>
      </c>
      <c r="AA135" s="59">
        <f t="shared" si="16"/>
        <v>0.001487769658250558</v>
      </c>
    </row>
    <row r="136" spans="1:27" ht="12.75">
      <c r="A136" s="28">
        <v>20</v>
      </c>
      <c r="B136" s="22" t="s">
        <v>18</v>
      </c>
      <c r="C136" s="21">
        <v>616</v>
      </c>
      <c r="D136" s="21">
        <v>896</v>
      </c>
      <c r="E136" s="53">
        <v>-280</v>
      </c>
      <c r="F136" s="21">
        <v>788</v>
      </c>
      <c r="G136" s="21">
        <v>648</v>
      </c>
      <c r="H136" s="53">
        <v>140</v>
      </c>
      <c r="I136" s="21">
        <v>358</v>
      </c>
      <c r="J136" s="21">
        <v>608</v>
      </c>
      <c r="K136" s="53">
        <v>-250</v>
      </c>
      <c r="L136" s="21">
        <v>672</v>
      </c>
      <c r="M136" s="21">
        <v>709</v>
      </c>
      <c r="N136" s="53">
        <v>-37</v>
      </c>
      <c r="O136" s="21">
        <v>137</v>
      </c>
      <c r="P136" s="21">
        <v>325</v>
      </c>
      <c r="Q136" s="53">
        <f>O136-P136</f>
        <v>-188</v>
      </c>
      <c r="R136" s="53"/>
      <c r="S136" s="53"/>
      <c r="T136" s="53"/>
      <c r="U136" s="53"/>
      <c r="V136" s="53"/>
      <c r="W136" s="53"/>
      <c r="X136" s="54">
        <f t="shared" si="17"/>
        <v>2571</v>
      </c>
      <c r="Y136" s="54">
        <f t="shared" si="18"/>
        <v>3186</v>
      </c>
      <c r="Z136" s="85">
        <f t="shared" si="19"/>
        <v>-615</v>
      </c>
      <c r="AA136" s="59">
        <f t="shared" si="16"/>
        <v>0.05625082046120859</v>
      </c>
    </row>
    <row r="137" spans="1:27" ht="12.75">
      <c r="A137" s="28">
        <v>21</v>
      </c>
      <c r="B137" s="22" t="s">
        <v>20</v>
      </c>
      <c r="C137" s="21"/>
      <c r="D137" s="21"/>
      <c r="E137" s="53"/>
      <c r="F137" s="21">
        <v>583</v>
      </c>
      <c r="G137" s="21">
        <v>508</v>
      </c>
      <c r="H137" s="53">
        <v>75</v>
      </c>
      <c r="I137" s="21"/>
      <c r="J137" s="21"/>
      <c r="K137" s="53"/>
      <c r="L137" s="21">
        <v>562</v>
      </c>
      <c r="M137" s="21">
        <v>529</v>
      </c>
      <c r="N137" s="53">
        <v>33</v>
      </c>
      <c r="O137" s="21">
        <v>428</v>
      </c>
      <c r="P137" s="21">
        <v>514</v>
      </c>
      <c r="Q137" s="53">
        <f>O137-P137</f>
        <v>-86</v>
      </c>
      <c r="R137" s="53">
        <v>243</v>
      </c>
      <c r="S137" s="53">
        <v>530</v>
      </c>
      <c r="T137" s="53">
        <v>-287</v>
      </c>
      <c r="U137" s="53">
        <v>100</v>
      </c>
      <c r="V137" s="53">
        <v>678</v>
      </c>
      <c r="W137" s="53">
        <v>-578</v>
      </c>
      <c r="X137" s="54">
        <f t="shared" si="17"/>
        <v>1916</v>
      </c>
      <c r="Y137" s="54">
        <f t="shared" si="18"/>
        <v>2759</v>
      </c>
      <c r="Z137" s="85">
        <f t="shared" si="19"/>
        <v>-843</v>
      </c>
      <c r="AA137" s="59">
        <f t="shared" si="16"/>
        <v>0.04192009801776572</v>
      </c>
    </row>
    <row r="138" spans="1:27" ht="12.75">
      <c r="A138" s="28">
        <v>22</v>
      </c>
      <c r="B138" s="22" t="s">
        <v>24</v>
      </c>
      <c r="C138" s="21"/>
      <c r="D138" s="21"/>
      <c r="E138" s="53"/>
      <c r="F138" s="21"/>
      <c r="G138" s="21"/>
      <c r="H138" s="53"/>
      <c r="I138" s="21">
        <v>633</v>
      </c>
      <c r="J138" s="21">
        <v>1435</v>
      </c>
      <c r="K138" s="53">
        <v>-802</v>
      </c>
      <c r="L138" s="21"/>
      <c r="M138" s="21"/>
      <c r="N138" s="53"/>
      <c r="O138" s="21">
        <v>95</v>
      </c>
      <c r="P138" s="21">
        <v>373</v>
      </c>
      <c r="Q138" s="53">
        <f>O138-P138</f>
        <v>-278</v>
      </c>
      <c r="R138" s="53"/>
      <c r="S138" s="53"/>
      <c r="T138" s="53"/>
      <c r="U138" s="53"/>
      <c r="V138" s="53"/>
      <c r="W138" s="53"/>
      <c r="X138" s="54">
        <f t="shared" si="17"/>
        <v>728</v>
      </c>
      <c r="Y138" s="54">
        <f t="shared" si="18"/>
        <v>1808</v>
      </c>
      <c r="Z138" s="85">
        <f t="shared" si="19"/>
        <v>-1080</v>
      </c>
      <c r="AA138" s="59">
        <f t="shared" si="16"/>
        <v>0.015927886929505974</v>
      </c>
    </row>
    <row r="139" spans="1:27" ht="12.75">
      <c r="A139" s="28">
        <v>23</v>
      </c>
      <c r="B139" s="22" t="s">
        <v>22</v>
      </c>
      <c r="C139" s="21">
        <v>237</v>
      </c>
      <c r="D139" s="21">
        <v>405</v>
      </c>
      <c r="E139" s="53">
        <v>-168</v>
      </c>
      <c r="F139" s="21">
        <v>486</v>
      </c>
      <c r="G139" s="21">
        <v>553</v>
      </c>
      <c r="H139" s="53">
        <v>-67</v>
      </c>
      <c r="I139" s="21"/>
      <c r="J139" s="21"/>
      <c r="K139" s="53"/>
      <c r="L139" s="21">
        <v>426</v>
      </c>
      <c r="M139" s="21">
        <v>553</v>
      </c>
      <c r="N139" s="53">
        <v>-127</v>
      </c>
      <c r="O139" s="21">
        <v>518</v>
      </c>
      <c r="P139" s="21">
        <v>867</v>
      </c>
      <c r="Q139" s="53">
        <f>O139-P139</f>
        <v>-349</v>
      </c>
      <c r="R139" s="53">
        <v>443</v>
      </c>
      <c r="S139" s="53">
        <v>855</v>
      </c>
      <c r="T139" s="53">
        <v>-412</v>
      </c>
      <c r="U139" s="53">
        <v>24</v>
      </c>
      <c r="V139" s="53">
        <v>132</v>
      </c>
      <c r="W139" s="53">
        <v>-108</v>
      </c>
      <c r="X139" s="54">
        <f t="shared" si="17"/>
        <v>2134</v>
      </c>
      <c r="Y139" s="54">
        <f t="shared" si="18"/>
        <v>3365</v>
      </c>
      <c r="Z139" s="85">
        <f t="shared" si="19"/>
        <v>-1231</v>
      </c>
      <c r="AA139" s="59">
        <f t="shared" si="16"/>
        <v>0.04668971251039251</v>
      </c>
    </row>
    <row r="140" spans="1:27" ht="12.75">
      <c r="A140" s="28">
        <v>24</v>
      </c>
      <c r="B140" s="22" t="s">
        <v>27</v>
      </c>
      <c r="C140" s="21">
        <v>54</v>
      </c>
      <c r="D140" s="21">
        <v>371</v>
      </c>
      <c r="E140" s="53">
        <v>-317</v>
      </c>
      <c r="F140" s="21"/>
      <c r="G140" s="21"/>
      <c r="H140" s="53"/>
      <c r="I140" s="21"/>
      <c r="J140" s="21"/>
      <c r="K140" s="53"/>
      <c r="L140" s="21">
        <v>158</v>
      </c>
      <c r="M140" s="21">
        <v>583</v>
      </c>
      <c r="N140" s="53">
        <v>-425</v>
      </c>
      <c r="O140" s="21"/>
      <c r="P140" s="21"/>
      <c r="Q140" s="53"/>
      <c r="R140" s="53">
        <v>211</v>
      </c>
      <c r="S140" s="53">
        <v>719</v>
      </c>
      <c r="T140" s="53">
        <v>-508</v>
      </c>
      <c r="U140" s="53"/>
      <c r="V140" s="53"/>
      <c r="W140" s="53"/>
      <c r="X140" s="54">
        <f t="shared" si="17"/>
        <v>423</v>
      </c>
      <c r="Y140" s="54">
        <f t="shared" si="18"/>
        <v>1673</v>
      </c>
      <c r="Z140" s="85">
        <f t="shared" si="19"/>
        <v>-1250</v>
      </c>
      <c r="AA140" s="59">
        <f t="shared" si="16"/>
        <v>0.00925480243294097</v>
      </c>
    </row>
    <row r="141" spans="1:27" ht="13.5" thickBot="1">
      <c r="A141" s="29">
        <v>25</v>
      </c>
      <c r="B141" s="30" t="s">
        <v>17</v>
      </c>
      <c r="C141" s="31">
        <v>631</v>
      </c>
      <c r="D141" s="31">
        <v>926</v>
      </c>
      <c r="E141" s="57">
        <v>-295</v>
      </c>
      <c r="F141" s="31">
        <v>467</v>
      </c>
      <c r="G141" s="31">
        <v>619</v>
      </c>
      <c r="H141" s="57">
        <v>-152</v>
      </c>
      <c r="I141" s="31">
        <v>426</v>
      </c>
      <c r="J141" s="31">
        <v>1429</v>
      </c>
      <c r="K141" s="57">
        <v>-1003</v>
      </c>
      <c r="L141" s="31"/>
      <c r="M141" s="31"/>
      <c r="N141" s="57"/>
      <c r="O141" s="31">
        <v>480</v>
      </c>
      <c r="P141" s="31">
        <v>468</v>
      </c>
      <c r="Q141" s="57">
        <f>O141-P141</f>
        <v>12</v>
      </c>
      <c r="R141" s="57">
        <v>574</v>
      </c>
      <c r="S141" s="57">
        <v>1611</v>
      </c>
      <c r="T141" s="57">
        <v>-1037</v>
      </c>
      <c r="U141" s="57"/>
      <c r="V141" s="57"/>
      <c r="W141" s="57"/>
      <c r="X141" s="58">
        <f t="shared" si="17"/>
        <v>2578</v>
      </c>
      <c r="Y141" s="58">
        <f t="shared" si="18"/>
        <v>5053</v>
      </c>
      <c r="Z141" s="86">
        <f t="shared" si="19"/>
        <v>-2475</v>
      </c>
      <c r="AA141" s="60">
        <f t="shared" si="16"/>
        <v>0.056403973220146154</v>
      </c>
    </row>
    <row r="142" spans="1:29" ht="13.5" thickBot="1">
      <c r="A142" s="61"/>
      <c r="B142" s="62"/>
      <c r="C142" s="63">
        <f>SUM(C117:C141)</f>
        <v>5379</v>
      </c>
      <c r="D142" s="63" t="s">
        <v>90</v>
      </c>
      <c r="E142" s="82">
        <f>+AVERAGE(C117:C141)/2</f>
        <v>224.125</v>
      </c>
      <c r="F142" s="63">
        <f>SUM(F117:F141)</f>
        <v>6752</v>
      </c>
      <c r="G142" s="63" t="s">
        <v>90</v>
      </c>
      <c r="H142" s="82">
        <f>+AVERAGE(F117:F141)/2</f>
        <v>337.6</v>
      </c>
      <c r="I142" s="63">
        <f>SUM(I117:I141)</f>
        <v>7669</v>
      </c>
      <c r="J142" s="63" t="s">
        <v>90</v>
      </c>
      <c r="K142" s="82">
        <f>+AVERAGE(I117:I141)/2</f>
        <v>479.3125</v>
      </c>
      <c r="L142" s="63">
        <f>SUM(L117:L141)</f>
        <v>8131</v>
      </c>
      <c r="M142" s="63" t="s">
        <v>90</v>
      </c>
      <c r="N142" s="82">
        <f>+AVERAGE(L117:L141)/2</f>
        <v>290.39285714285717</v>
      </c>
      <c r="O142" s="63">
        <f>SUM(O117:O141)</f>
        <v>5022</v>
      </c>
      <c r="P142" s="63" t="s">
        <v>90</v>
      </c>
      <c r="Q142" s="82">
        <f>+AVERAGE(O117:O141)/2</f>
        <v>228.27272727272728</v>
      </c>
      <c r="R142" s="63">
        <f>SUM(R117:R141)</f>
        <v>8352</v>
      </c>
      <c r="S142" s="63" t="s">
        <v>90</v>
      </c>
      <c r="T142" s="82">
        <f>+AVERAGE(R117:R141)/2</f>
        <v>417.6</v>
      </c>
      <c r="U142" s="63">
        <f>SUM(U117:U141)</f>
        <v>4401</v>
      </c>
      <c r="V142" s="63" t="s">
        <v>90</v>
      </c>
      <c r="W142" s="82">
        <f>+AVERAGE(U117:U141)/2</f>
        <v>275.0625</v>
      </c>
      <c r="X142" s="63">
        <f>SUM(X117:X141)</f>
        <v>45706</v>
      </c>
      <c r="Y142" s="63"/>
      <c r="Z142" s="82">
        <f>+AVERAGE(E142,H142,K142,N142,Q142,T142,W142)</f>
        <v>321.7665120593692</v>
      </c>
      <c r="AA142" s="64"/>
      <c r="AC142" s="2"/>
    </row>
    <row r="143" ht="13.5" thickBot="1"/>
    <row r="144" spans="1:26" ht="12.75">
      <c r="A144" s="24" t="s">
        <v>0</v>
      </c>
      <c r="B144" s="25" t="s">
        <v>1</v>
      </c>
      <c r="C144" s="120" t="s">
        <v>57</v>
      </c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45" t="s">
        <v>58</v>
      </c>
      <c r="Y144" s="45" t="s">
        <v>59</v>
      </c>
      <c r="Z144" s="55" t="s">
        <v>60</v>
      </c>
    </row>
    <row r="145" spans="1:26" ht="90.75" customHeight="1">
      <c r="A145" s="131" t="s">
        <v>0</v>
      </c>
      <c r="B145" s="132" t="s">
        <v>1</v>
      </c>
      <c r="C145" s="127" t="s">
        <v>4</v>
      </c>
      <c r="D145" s="127"/>
      <c r="E145" s="127"/>
      <c r="F145" s="127" t="s">
        <v>5</v>
      </c>
      <c r="G145" s="127"/>
      <c r="H145" s="127"/>
      <c r="I145" s="127" t="s">
        <v>6</v>
      </c>
      <c r="J145" s="127"/>
      <c r="K145" s="127"/>
      <c r="L145" s="129" t="s">
        <v>7</v>
      </c>
      <c r="M145" s="129"/>
      <c r="N145" s="129"/>
      <c r="O145" s="129" t="s">
        <v>8</v>
      </c>
      <c r="P145" s="129"/>
      <c r="Q145" s="129"/>
      <c r="R145" s="129" t="s">
        <v>9</v>
      </c>
      <c r="S145" s="129"/>
      <c r="T145" s="129"/>
      <c r="U145" s="129" t="s">
        <v>10</v>
      </c>
      <c r="V145" s="129"/>
      <c r="W145" s="129"/>
      <c r="X145" s="20" t="s">
        <v>11</v>
      </c>
      <c r="Y145" s="20"/>
      <c r="Z145" s="27"/>
    </row>
    <row r="146" spans="1:26" ht="12.75">
      <c r="A146" s="131"/>
      <c r="B146" s="132"/>
      <c r="C146" s="37" t="s">
        <v>54</v>
      </c>
      <c r="D146" s="37" t="s">
        <v>55</v>
      </c>
      <c r="E146" s="37" t="s">
        <v>56</v>
      </c>
      <c r="F146" s="37" t="s">
        <v>54</v>
      </c>
      <c r="G146" s="37" t="s">
        <v>55</v>
      </c>
      <c r="H146" s="37" t="s">
        <v>56</v>
      </c>
      <c r="I146" s="37" t="s">
        <v>54</v>
      </c>
      <c r="J146" s="37" t="s">
        <v>55</v>
      </c>
      <c r="K146" s="37" t="s">
        <v>56</v>
      </c>
      <c r="L146" s="38" t="s">
        <v>54</v>
      </c>
      <c r="M146" s="38" t="s">
        <v>55</v>
      </c>
      <c r="N146" s="38" t="s">
        <v>56</v>
      </c>
      <c r="O146" s="38" t="s">
        <v>54</v>
      </c>
      <c r="P146" s="38" t="s">
        <v>55</v>
      </c>
      <c r="Q146" s="38" t="s">
        <v>56</v>
      </c>
      <c r="R146" s="38" t="s">
        <v>54</v>
      </c>
      <c r="S146" s="38" t="s">
        <v>55</v>
      </c>
      <c r="T146" s="38" t="s">
        <v>56</v>
      </c>
      <c r="U146" s="38" t="s">
        <v>54</v>
      </c>
      <c r="V146" s="38" t="s">
        <v>55</v>
      </c>
      <c r="W146" s="38" t="s">
        <v>56</v>
      </c>
      <c r="X146" s="65" t="s">
        <v>54</v>
      </c>
      <c r="Y146" s="65" t="s">
        <v>55</v>
      </c>
      <c r="Z146" s="66" t="s">
        <v>56</v>
      </c>
    </row>
    <row r="147" spans="1:34" ht="12.75">
      <c r="A147" s="28">
        <v>1</v>
      </c>
      <c r="B147" s="22" t="s">
        <v>14</v>
      </c>
      <c r="C147" s="65">
        <v>129.666666666667</v>
      </c>
      <c r="D147" s="65">
        <v>56.2222222222222</v>
      </c>
      <c r="E147" s="65">
        <v>73.4444444444444</v>
      </c>
      <c r="F147" s="65">
        <v>202</v>
      </c>
      <c r="G147" s="65">
        <v>99.125</v>
      </c>
      <c r="H147" s="65">
        <v>102.875</v>
      </c>
      <c r="I147" s="65">
        <v>255</v>
      </c>
      <c r="J147" s="65">
        <v>79.7777777777778</v>
      </c>
      <c r="K147" s="65">
        <v>175.222222222222</v>
      </c>
      <c r="L147" s="65">
        <v>121.5</v>
      </c>
      <c r="M147" s="65">
        <v>81.5</v>
      </c>
      <c r="N147" s="65">
        <v>40</v>
      </c>
      <c r="O147" s="65">
        <v>161</v>
      </c>
      <c r="P147" s="65">
        <v>52.6666666666667</v>
      </c>
      <c r="Q147" s="65">
        <v>108.333333333333</v>
      </c>
      <c r="R147" s="65">
        <v>256.625</v>
      </c>
      <c r="S147" s="65">
        <v>146</v>
      </c>
      <c r="T147" s="65">
        <v>110.625</v>
      </c>
      <c r="U147" s="65">
        <v>104.666666666667</v>
      </c>
      <c r="V147" s="65">
        <v>79.1666666666667</v>
      </c>
      <c r="W147" s="65">
        <v>25.5</v>
      </c>
      <c r="X147" s="65">
        <f>AVERAGE(C147,F147,I147,L147,O147,R147,U147)</f>
        <v>175.77976190476198</v>
      </c>
      <c r="Y147" s="65">
        <f>AVERAGE(D147,G147,J147,M147,P147,S147,V147)</f>
        <v>84.92261904761907</v>
      </c>
      <c r="Z147" s="87">
        <f>AVERAGE(E147,H147,K147,N147,Q147,T147,W147)</f>
        <v>90.85714285714278</v>
      </c>
      <c r="AF147" s="10"/>
      <c r="AG147" s="10"/>
      <c r="AH147" s="10"/>
    </row>
    <row r="148" spans="1:26" ht="12.75">
      <c r="A148" s="28">
        <v>2</v>
      </c>
      <c r="B148" s="22" t="s">
        <v>25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>
        <v>187.428571428571</v>
      </c>
      <c r="V148" s="65">
        <v>119.714285714286</v>
      </c>
      <c r="W148" s="65">
        <v>67.7142857142857</v>
      </c>
      <c r="X148" s="65">
        <f aca="true" t="shared" si="20" ref="X148:X171">AVERAGE(C148,F148,I148,L148,O148,R148,U148)</f>
        <v>187.428571428571</v>
      </c>
      <c r="Y148" s="65">
        <f aca="true" t="shared" si="21" ref="Y148:Y171">AVERAGE(D148,G148,J148,M148,P148,S148,V148)</f>
        <v>119.714285714286</v>
      </c>
      <c r="Z148" s="87">
        <f aca="true" t="shared" si="22" ref="Z148:Z171">AVERAGE(E148,H148,K148,N148,Q148,T148,W148)</f>
        <v>67.7142857142857</v>
      </c>
    </row>
    <row r="149" spans="1:26" ht="12.75">
      <c r="A149" s="28">
        <v>3</v>
      </c>
      <c r="B149" s="22" t="s">
        <v>15</v>
      </c>
      <c r="C149" s="65">
        <v>97.8888888888889</v>
      </c>
      <c r="D149" s="65">
        <v>46.8888888888889</v>
      </c>
      <c r="E149" s="65">
        <v>51</v>
      </c>
      <c r="F149" s="65">
        <v>149.7</v>
      </c>
      <c r="G149" s="65">
        <v>95.3</v>
      </c>
      <c r="H149" s="65">
        <v>54.4</v>
      </c>
      <c r="I149" s="65">
        <v>198.444444444444</v>
      </c>
      <c r="J149" s="65">
        <v>152.222222222222</v>
      </c>
      <c r="K149" s="65">
        <v>46.2222222222222</v>
      </c>
      <c r="L149" s="65">
        <v>97.8333333333333</v>
      </c>
      <c r="M149" s="65">
        <v>71.8333333333333</v>
      </c>
      <c r="N149" s="65">
        <v>26</v>
      </c>
      <c r="O149" s="65">
        <v>123.25</v>
      </c>
      <c r="P149" s="65">
        <v>61.375</v>
      </c>
      <c r="Q149" s="65">
        <v>61.875</v>
      </c>
      <c r="R149" s="65">
        <v>251</v>
      </c>
      <c r="S149" s="65">
        <v>117.625</v>
      </c>
      <c r="T149" s="65">
        <v>133.375</v>
      </c>
      <c r="U149" s="65">
        <v>171.166666666667</v>
      </c>
      <c r="V149" s="65">
        <v>155.666666666667</v>
      </c>
      <c r="W149" s="65">
        <v>15.5</v>
      </c>
      <c r="X149" s="65">
        <f t="shared" si="20"/>
        <v>155.61190476190475</v>
      </c>
      <c r="Y149" s="65">
        <f t="shared" si="21"/>
        <v>100.13015873015875</v>
      </c>
      <c r="Z149" s="87">
        <f t="shared" si="22"/>
        <v>55.48174603174603</v>
      </c>
    </row>
    <row r="150" spans="1:26" ht="12.75">
      <c r="A150" s="28">
        <v>4</v>
      </c>
      <c r="B150" s="22" t="s">
        <v>26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>
        <v>110.375</v>
      </c>
      <c r="M150" s="65">
        <v>56.375</v>
      </c>
      <c r="N150" s="65">
        <v>54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>
        <f t="shared" si="20"/>
        <v>110.375</v>
      </c>
      <c r="Y150" s="65">
        <f t="shared" si="21"/>
        <v>56.375</v>
      </c>
      <c r="Z150" s="87">
        <f t="shared" si="22"/>
        <v>54</v>
      </c>
    </row>
    <row r="151" spans="1:26" ht="12.75">
      <c r="A151" s="28">
        <v>5</v>
      </c>
      <c r="B151" s="22" t="s">
        <v>28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5">
        <v>83.8333333333333</v>
      </c>
      <c r="M151" s="65">
        <v>59.3333333333333</v>
      </c>
      <c r="N151" s="65">
        <v>24.5</v>
      </c>
      <c r="O151" s="65"/>
      <c r="P151" s="65"/>
      <c r="Q151" s="65"/>
      <c r="R151" s="65"/>
      <c r="S151" s="65"/>
      <c r="T151" s="65"/>
      <c r="U151" s="65"/>
      <c r="V151" s="65"/>
      <c r="W151" s="65"/>
      <c r="X151" s="65">
        <f t="shared" si="20"/>
        <v>83.8333333333333</v>
      </c>
      <c r="Y151" s="65">
        <f t="shared" si="21"/>
        <v>59.3333333333333</v>
      </c>
      <c r="Z151" s="87">
        <f t="shared" si="22"/>
        <v>24.5</v>
      </c>
    </row>
    <row r="152" spans="1:26" ht="12.75">
      <c r="A152" s="28">
        <v>6</v>
      </c>
      <c r="B152" s="22" t="s">
        <v>23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>
        <v>126.125</v>
      </c>
      <c r="M152" s="65">
        <v>77.75</v>
      </c>
      <c r="N152" s="65">
        <v>48.375</v>
      </c>
      <c r="O152" s="65"/>
      <c r="P152" s="65"/>
      <c r="Q152" s="65"/>
      <c r="R152" s="65"/>
      <c r="S152" s="65"/>
      <c r="T152" s="65"/>
      <c r="U152" s="65">
        <v>86</v>
      </c>
      <c r="V152" s="65">
        <v>100</v>
      </c>
      <c r="W152" s="65">
        <v>-14</v>
      </c>
      <c r="X152" s="65">
        <f t="shared" si="20"/>
        <v>106.0625</v>
      </c>
      <c r="Y152" s="65">
        <f t="shared" si="21"/>
        <v>88.875</v>
      </c>
      <c r="Z152" s="87">
        <f t="shared" si="22"/>
        <v>17.1875</v>
      </c>
    </row>
    <row r="153" spans="1:26" ht="12.75">
      <c r="A153" s="28">
        <v>7</v>
      </c>
      <c r="B153" s="22" t="s">
        <v>21</v>
      </c>
      <c r="C153" s="65">
        <v>75.8</v>
      </c>
      <c r="D153" s="65">
        <v>53.4</v>
      </c>
      <c r="E153" s="65">
        <v>22.4</v>
      </c>
      <c r="F153" s="65">
        <v>39.8</v>
      </c>
      <c r="G153" s="65">
        <v>79.6</v>
      </c>
      <c r="H153" s="65">
        <v>-39.8</v>
      </c>
      <c r="I153" s="65">
        <v>124</v>
      </c>
      <c r="J153" s="65">
        <v>67.5714285714286</v>
      </c>
      <c r="K153" s="65">
        <v>56.4285714285714</v>
      </c>
      <c r="L153" s="65"/>
      <c r="M153" s="65"/>
      <c r="N153" s="65"/>
      <c r="O153" s="65"/>
      <c r="P153" s="65"/>
      <c r="Q153" s="65"/>
      <c r="R153" s="65">
        <v>171.875</v>
      </c>
      <c r="S153" s="65">
        <v>115.125</v>
      </c>
      <c r="T153" s="65">
        <v>56.75</v>
      </c>
      <c r="U153" s="65">
        <v>77.6666666666667</v>
      </c>
      <c r="V153" s="65">
        <v>99</v>
      </c>
      <c r="W153" s="65">
        <v>-21.3333333333333</v>
      </c>
      <c r="X153" s="65">
        <f t="shared" si="20"/>
        <v>97.82833333333335</v>
      </c>
      <c r="Y153" s="65">
        <f t="shared" si="21"/>
        <v>82.93928571428572</v>
      </c>
      <c r="Z153" s="87">
        <f t="shared" si="22"/>
        <v>14.889047619047622</v>
      </c>
    </row>
    <row r="154" spans="1:26" ht="12.75">
      <c r="A154" s="28">
        <v>8</v>
      </c>
      <c r="B154" s="22" t="s">
        <v>32</v>
      </c>
      <c r="C154" s="65">
        <v>32</v>
      </c>
      <c r="D154" s="65">
        <v>28.8</v>
      </c>
      <c r="E154" s="65">
        <v>3.2</v>
      </c>
      <c r="F154" s="65"/>
      <c r="G154" s="65"/>
      <c r="H154" s="65"/>
      <c r="I154" s="65"/>
      <c r="J154" s="23"/>
      <c r="K154" s="65"/>
      <c r="L154" s="65"/>
      <c r="M154" s="23"/>
      <c r="N154" s="65"/>
      <c r="O154" s="65"/>
      <c r="P154" s="23"/>
      <c r="Q154" s="65"/>
      <c r="R154" s="65"/>
      <c r="S154" s="23"/>
      <c r="T154" s="65"/>
      <c r="U154" s="65"/>
      <c r="V154" s="23"/>
      <c r="W154" s="65"/>
      <c r="X154" s="65">
        <f t="shared" si="20"/>
        <v>32</v>
      </c>
      <c r="Y154" s="65">
        <f t="shared" si="21"/>
        <v>28.8</v>
      </c>
      <c r="Z154" s="87">
        <f t="shared" si="22"/>
        <v>3.2</v>
      </c>
    </row>
    <row r="155" spans="1:26" ht="12.75">
      <c r="A155" s="28">
        <v>9</v>
      </c>
      <c r="B155" s="22" t="s">
        <v>29</v>
      </c>
      <c r="C155" s="65">
        <v>83.6</v>
      </c>
      <c r="D155" s="65">
        <v>82.4</v>
      </c>
      <c r="E155" s="65">
        <v>1.2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>
        <f t="shared" si="20"/>
        <v>83.6</v>
      </c>
      <c r="Y155" s="65">
        <f t="shared" si="21"/>
        <v>82.4</v>
      </c>
      <c r="Z155" s="87">
        <f t="shared" si="22"/>
        <v>1.2</v>
      </c>
    </row>
    <row r="156" spans="1:26" ht="12.75">
      <c r="A156" s="28">
        <v>10</v>
      </c>
      <c r="B156" s="22" t="s">
        <v>16</v>
      </c>
      <c r="C156" s="65">
        <v>70.6</v>
      </c>
      <c r="D156" s="65">
        <v>66.6</v>
      </c>
      <c r="E156" s="65">
        <v>4</v>
      </c>
      <c r="F156" s="65">
        <v>38.4</v>
      </c>
      <c r="G156" s="65">
        <v>96.4</v>
      </c>
      <c r="H156" s="65">
        <v>-58</v>
      </c>
      <c r="I156" s="65">
        <v>71.8888888888889</v>
      </c>
      <c r="J156" s="65">
        <v>114.444444444444</v>
      </c>
      <c r="K156" s="65">
        <v>-42.5555555555556</v>
      </c>
      <c r="L156" s="65">
        <v>113.75</v>
      </c>
      <c r="M156" s="65">
        <v>54.75</v>
      </c>
      <c r="N156" s="65">
        <v>59</v>
      </c>
      <c r="O156" s="65">
        <v>52.75</v>
      </c>
      <c r="P156" s="65">
        <v>69.25</v>
      </c>
      <c r="Q156" s="65">
        <v>-16.5</v>
      </c>
      <c r="R156" s="65">
        <v>217.75</v>
      </c>
      <c r="S156" s="65">
        <v>185.75</v>
      </c>
      <c r="T156" s="65">
        <v>32</v>
      </c>
      <c r="U156" s="65"/>
      <c r="V156" s="65"/>
      <c r="W156" s="65"/>
      <c r="X156" s="65">
        <f t="shared" si="20"/>
        <v>94.18981481481482</v>
      </c>
      <c r="Y156" s="65">
        <f t="shared" si="21"/>
        <v>97.86574074074066</v>
      </c>
      <c r="Z156" s="87">
        <f t="shared" si="22"/>
        <v>-3.675925925925933</v>
      </c>
    </row>
    <row r="157" spans="1:29" ht="12.75">
      <c r="A157" s="28">
        <v>11</v>
      </c>
      <c r="B157" s="22" t="s">
        <v>19</v>
      </c>
      <c r="C157" s="65">
        <v>56.2</v>
      </c>
      <c r="D157" s="65">
        <v>74.8</v>
      </c>
      <c r="E157" s="65">
        <v>-18.6</v>
      </c>
      <c r="F157" s="65">
        <v>88.8333333333333</v>
      </c>
      <c r="G157" s="65">
        <v>165.833333333333</v>
      </c>
      <c r="H157" s="65">
        <v>-77</v>
      </c>
      <c r="I157" s="65">
        <v>93.7142857142857</v>
      </c>
      <c r="J157" s="65">
        <v>86.5714285714286</v>
      </c>
      <c r="K157" s="65">
        <v>7.14285714285714</v>
      </c>
      <c r="L157" s="65">
        <v>82</v>
      </c>
      <c r="M157" s="65">
        <v>111.5</v>
      </c>
      <c r="N157" s="65">
        <v>-29.5</v>
      </c>
      <c r="O157" s="65">
        <v>60.25</v>
      </c>
      <c r="P157" s="65">
        <v>58</v>
      </c>
      <c r="Q157" s="65">
        <v>2.25</v>
      </c>
      <c r="R157" s="65">
        <v>93.5</v>
      </c>
      <c r="S157" s="65">
        <v>74</v>
      </c>
      <c r="T157" s="65">
        <v>19.5</v>
      </c>
      <c r="U157" s="65">
        <v>158.333333333333</v>
      </c>
      <c r="V157" s="65">
        <v>115.666666666667</v>
      </c>
      <c r="W157" s="65">
        <v>42.6666666666667</v>
      </c>
      <c r="X157" s="65">
        <f t="shared" si="20"/>
        <v>90.40442176870742</v>
      </c>
      <c r="Y157" s="65">
        <f t="shared" si="21"/>
        <v>98.05306122448981</v>
      </c>
      <c r="Z157" s="87">
        <f t="shared" si="22"/>
        <v>-7.648639455782308</v>
      </c>
      <c r="AC157" s="7"/>
    </row>
    <row r="158" spans="1:26" ht="12.75">
      <c r="A158" s="28">
        <v>12</v>
      </c>
      <c r="B158" s="22" t="s">
        <v>18</v>
      </c>
      <c r="C158" s="65">
        <v>68.4444444444444</v>
      </c>
      <c r="D158" s="65">
        <v>99.5555555555556</v>
      </c>
      <c r="E158" s="65">
        <v>-31.1111111111111</v>
      </c>
      <c r="F158" s="65">
        <v>98.5</v>
      </c>
      <c r="G158" s="65">
        <v>81</v>
      </c>
      <c r="H158" s="65">
        <v>17.5</v>
      </c>
      <c r="I158" s="65">
        <v>51.1428571428572</v>
      </c>
      <c r="J158" s="65">
        <v>86.8571428571429</v>
      </c>
      <c r="K158" s="65">
        <v>-35.7142857142857</v>
      </c>
      <c r="L158" s="65">
        <v>112</v>
      </c>
      <c r="M158" s="65">
        <v>118.166666666667</v>
      </c>
      <c r="N158" s="65">
        <v>-6.16666666666667</v>
      </c>
      <c r="O158" s="65">
        <v>27.4</v>
      </c>
      <c r="P158" s="65">
        <v>65</v>
      </c>
      <c r="Q158" s="65">
        <v>-37.6</v>
      </c>
      <c r="R158" s="65"/>
      <c r="S158" s="65"/>
      <c r="T158" s="65"/>
      <c r="U158" s="65"/>
      <c r="V158" s="65"/>
      <c r="W158" s="65"/>
      <c r="X158" s="65">
        <f t="shared" si="20"/>
        <v>71.49746031746031</v>
      </c>
      <c r="Y158" s="65">
        <f t="shared" si="21"/>
        <v>90.1158730158731</v>
      </c>
      <c r="Z158" s="87">
        <f t="shared" si="22"/>
        <v>-18.618412698412694</v>
      </c>
    </row>
    <row r="159" spans="1:26" ht="12.75">
      <c r="A159" s="28">
        <v>13</v>
      </c>
      <c r="B159" s="22" t="s">
        <v>35</v>
      </c>
      <c r="C159" s="65">
        <v>40.4</v>
      </c>
      <c r="D159" s="65">
        <v>64.6</v>
      </c>
      <c r="E159" s="65">
        <v>-24.2</v>
      </c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>
        <f t="shared" si="20"/>
        <v>40.4</v>
      </c>
      <c r="Y159" s="65">
        <f t="shared" si="21"/>
        <v>64.6</v>
      </c>
      <c r="Z159" s="87">
        <f t="shared" si="22"/>
        <v>-24.2</v>
      </c>
    </row>
    <row r="160" spans="1:26" ht="12.75">
      <c r="A160" s="28">
        <v>14</v>
      </c>
      <c r="B160" s="22" t="s">
        <v>33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>
        <v>89.1666666666667</v>
      </c>
      <c r="M160" s="65">
        <v>124</v>
      </c>
      <c r="N160" s="65">
        <v>-34.8333333333333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>
        <f t="shared" si="20"/>
        <v>89.1666666666667</v>
      </c>
      <c r="Y160" s="65">
        <f t="shared" si="21"/>
        <v>124</v>
      </c>
      <c r="Z160" s="87">
        <f t="shared" si="22"/>
        <v>-34.8333333333333</v>
      </c>
    </row>
    <row r="161" spans="1:26" ht="12.75">
      <c r="A161" s="28">
        <v>15</v>
      </c>
      <c r="B161" s="22" t="s">
        <v>22</v>
      </c>
      <c r="C161" s="65">
        <v>47.4</v>
      </c>
      <c r="D161" s="65">
        <v>81</v>
      </c>
      <c r="E161" s="65">
        <v>-33.6</v>
      </c>
      <c r="F161" s="65">
        <v>81</v>
      </c>
      <c r="G161" s="65">
        <v>92.1666666666667</v>
      </c>
      <c r="H161" s="65">
        <v>-11.1666666666667</v>
      </c>
      <c r="I161" s="65"/>
      <c r="J161" s="65"/>
      <c r="K161" s="65"/>
      <c r="L161" s="65">
        <v>71</v>
      </c>
      <c r="M161" s="65">
        <v>92.1666666666667</v>
      </c>
      <c r="N161" s="65">
        <v>-21.1666666666667</v>
      </c>
      <c r="O161" s="65">
        <v>64.75</v>
      </c>
      <c r="P161" s="65">
        <v>108.375</v>
      </c>
      <c r="Q161" s="65">
        <v>-43.625</v>
      </c>
      <c r="R161" s="65">
        <v>110.75</v>
      </c>
      <c r="S161" s="65">
        <v>213.75</v>
      </c>
      <c r="T161" s="65">
        <v>-103</v>
      </c>
      <c r="U161" s="65">
        <v>8</v>
      </c>
      <c r="V161" s="65">
        <v>44</v>
      </c>
      <c r="W161" s="65">
        <v>-36</v>
      </c>
      <c r="X161" s="65">
        <f t="shared" si="20"/>
        <v>63.81666666666666</v>
      </c>
      <c r="Y161" s="65">
        <f t="shared" si="21"/>
        <v>105.24305555555556</v>
      </c>
      <c r="Z161" s="87">
        <f t="shared" si="22"/>
        <v>-41.4263888888889</v>
      </c>
    </row>
    <row r="162" spans="1:26" ht="12.75">
      <c r="A162" s="28">
        <v>16</v>
      </c>
      <c r="B162" s="22" t="s">
        <v>38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>
        <v>50</v>
      </c>
      <c r="P162" s="65">
        <v>101.6</v>
      </c>
      <c r="Q162" s="65">
        <v>-51.6</v>
      </c>
      <c r="R162" s="65"/>
      <c r="S162" s="65"/>
      <c r="T162" s="65"/>
      <c r="U162" s="65"/>
      <c r="V162" s="65"/>
      <c r="W162" s="65"/>
      <c r="X162" s="65">
        <f t="shared" si="20"/>
        <v>50</v>
      </c>
      <c r="Y162" s="65">
        <f t="shared" si="21"/>
        <v>101.6</v>
      </c>
      <c r="Z162" s="87">
        <f t="shared" si="22"/>
        <v>-51.6</v>
      </c>
    </row>
    <row r="163" spans="1:26" ht="12.75">
      <c r="A163" s="28">
        <v>17</v>
      </c>
      <c r="B163" s="22" t="s">
        <v>20</v>
      </c>
      <c r="C163" s="65"/>
      <c r="D163" s="65"/>
      <c r="E163" s="65"/>
      <c r="F163" s="65">
        <v>97.1666666666667</v>
      </c>
      <c r="G163" s="65">
        <v>84.6666666666667</v>
      </c>
      <c r="H163" s="65">
        <v>12.5</v>
      </c>
      <c r="I163" s="65"/>
      <c r="J163" s="65"/>
      <c r="K163" s="65"/>
      <c r="L163" s="65">
        <v>93.6666666666667</v>
      </c>
      <c r="M163" s="65">
        <v>88.1666666666667</v>
      </c>
      <c r="N163" s="65">
        <v>5.5</v>
      </c>
      <c r="O163" s="65">
        <v>61.1428571428572</v>
      </c>
      <c r="P163" s="65">
        <v>73.4285714285714</v>
      </c>
      <c r="Q163" s="65">
        <v>-12.2857142857143</v>
      </c>
      <c r="R163" s="65">
        <v>60.75</v>
      </c>
      <c r="S163" s="65">
        <v>132.5</v>
      </c>
      <c r="T163" s="65">
        <v>-71.75</v>
      </c>
      <c r="U163" s="65">
        <v>33.3333333333333</v>
      </c>
      <c r="V163" s="65">
        <v>226</v>
      </c>
      <c r="W163" s="65">
        <v>-192.666666666667</v>
      </c>
      <c r="X163" s="65">
        <f t="shared" si="20"/>
        <v>69.21190476190478</v>
      </c>
      <c r="Y163" s="65">
        <f t="shared" si="21"/>
        <v>120.95238095238096</v>
      </c>
      <c r="Z163" s="87">
        <f t="shared" si="22"/>
        <v>-51.74047619047626</v>
      </c>
    </row>
    <row r="164" spans="1:26" ht="12.75">
      <c r="A164" s="28">
        <v>18</v>
      </c>
      <c r="B164" s="22" t="s">
        <v>17</v>
      </c>
      <c r="C164" s="65">
        <v>70.1111111111111</v>
      </c>
      <c r="D164" s="65">
        <v>102.888888888889</v>
      </c>
      <c r="E164" s="65">
        <v>-32.7777777777778</v>
      </c>
      <c r="F164" s="65">
        <v>77.8333333333333</v>
      </c>
      <c r="G164" s="65">
        <v>103.166666666667</v>
      </c>
      <c r="H164" s="65">
        <v>-25.3333333333333</v>
      </c>
      <c r="I164" s="65">
        <v>60.8571428571429</v>
      </c>
      <c r="J164" s="65">
        <v>204.142857142857</v>
      </c>
      <c r="K164" s="65">
        <v>-143.285714285714</v>
      </c>
      <c r="L164" s="65"/>
      <c r="M164" s="65"/>
      <c r="N164" s="65"/>
      <c r="O164" s="65">
        <v>96</v>
      </c>
      <c r="P164" s="65">
        <v>93.6</v>
      </c>
      <c r="Q164" s="65">
        <v>2.4</v>
      </c>
      <c r="R164" s="65">
        <v>71.75</v>
      </c>
      <c r="S164" s="65">
        <v>201.375</v>
      </c>
      <c r="T164" s="65">
        <v>-129.625</v>
      </c>
      <c r="U164" s="65"/>
      <c r="V164" s="65"/>
      <c r="W164" s="65"/>
      <c r="X164" s="65">
        <f t="shared" si="20"/>
        <v>75.31031746031746</v>
      </c>
      <c r="Y164" s="65">
        <f t="shared" si="21"/>
        <v>141.0346825396826</v>
      </c>
      <c r="Z164" s="87">
        <f t="shared" si="22"/>
        <v>-65.72436507936501</v>
      </c>
    </row>
    <row r="165" spans="1:26" ht="12.75">
      <c r="A165" s="28">
        <v>19</v>
      </c>
      <c r="B165" s="22" t="s">
        <v>34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>
        <v>56.75</v>
      </c>
      <c r="P165" s="65">
        <v>123.25</v>
      </c>
      <c r="Q165" s="65">
        <v>-66.5</v>
      </c>
      <c r="R165" s="65"/>
      <c r="S165" s="65"/>
      <c r="T165" s="65"/>
      <c r="U165" s="65"/>
      <c r="V165" s="65"/>
      <c r="W165" s="65"/>
      <c r="X165" s="65">
        <f t="shared" si="20"/>
        <v>56.75</v>
      </c>
      <c r="Y165" s="65">
        <f t="shared" si="21"/>
        <v>123.25</v>
      </c>
      <c r="Z165" s="87">
        <f t="shared" si="22"/>
        <v>-66.5</v>
      </c>
    </row>
    <row r="166" spans="1:26" ht="12.75">
      <c r="A166" s="28">
        <v>20</v>
      </c>
      <c r="B166" s="22" t="s">
        <v>31</v>
      </c>
      <c r="C166" s="65"/>
      <c r="D166" s="65"/>
      <c r="E166" s="65"/>
      <c r="F166" s="65">
        <v>65.1666666666667</v>
      </c>
      <c r="G166" s="65">
        <v>133.833333333333</v>
      </c>
      <c r="H166" s="65">
        <v>-68.6666666666667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>
        <f t="shared" si="20"/>
        <v>65.1666666666667</v>
      </c>
      <c r="Y166" s="65">
        <f t="shared" si="21"/>
        <v>133.833333333333</v>
      </c>
      <c r="Z166" s="87">
        <f t="shared" si="22"/>
        <v>-68.6666666666667</v>
      </c>
    </row>
    <row r="167" spans="1:26" ht="12.75">
      <c r="A167" s="28">
        <v>21</v>
      </c>
      <c r="B167" s="22" t="s">
        <v>24</v>
      </c>
      <c r="C167" s="65"/>
      <c r="D167" s="65"/>
      <c r="E167" s="65"/>
      <c r="F167" s="65"/>
      <c r="G167" s="65"/>
      <c r="H167" s="65"/>
      <c r="I167" s="65">
        <v>70.3333333333333</v>
      </c>
      <c r="J167" s="65">
        <v>159.444444444444</v>
      </c>
      <c r="K167" s="65">
        <v>-89.1111111111111</v>
      </c>
      <c r="L167" s="65"/>
      <c r="M167" s="65"/>
      <c r="N167" s="65"/>
      <c r="O167" s="65">
        <v>19</v>
      </c>
      <c r="P167" s="65">
        <v>74.6</v>
      </c>
      <c r="Q167" s="65">
        <v>-55.6</v>
      </c>
      <c r="R167" s="65"/>
      <c r="S167" s="65"/>
      <c r="T167" s="65"/>
      <c r="U167" s="65"/>
      <c r="V167" s="65"/>
      <c r="W167" s="65"/>
      <c r="X167" s="65">
        <f t="shared" si="20"/>
        <v>44.66666666666665</v>
      </c>
      <c r="Y167" s="65">
        <f t="shared" si="21"/>
        <v>117.022222222222</v>
      </c>
      <c r="Z167" s="87">
        <f t="shared" si="22"/>
        <v>-72.35555555555555</v>
      </c>
    </row>
    <row r="168" spans="1:26" ht="12.75">
      <c r="A168" s="28">
        <v>22</v>
      </c>
      <c r="B168" s="22" t="s">
        <v>36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>
        <v>59</v>
      </c>
      <c r="M168" s="65">
        <v>134.833333333333</v>
      </c>
      <c r="N168" s="65">
        <v>-75.8333333333333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>
        <f t="shared" si="20"/>
        <v>59</v>
      </c>
      <c r="Y168" s="65">
        <f t="shared" si="21"/>
        <v>134.833333333333</v>
      </c>
      <c r="Z168" s="87">
        <f t="shared" si="22"/>
        <v>-75.8333333333333</v>
      </c>
    </row>
    <row r="169" spans="1:26" ht="12.75">
      <c r="A169" s="28">
        <v>23</v>
      </c>
      <c r="B169" s="22" t="s">
        <v>37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>
        <v>11.3333333333333</v>
      </c>
      <c r="M169" s="65">
        <v>97.5</v>
      </c>
      <c r="N169" s="65">
        <v>-86.1666666666667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>
        <f t="shared" si="20"/>
        <v>11.3333333333333</v>
      </c>
      <c r="Y169" s="65">
        <f t="shared" si="21"/>
        <v>97.5</v>
      </c>
      <c r="Z169" s="87">
        <f t="shared" si="22"/>
        <v>-86.1666666666667</v>
      </c>
    </row>
    <row r="170" spans="1:26" ht="12.75">
      <c r="A170" s="28">
        <v>24</v>
      </c>
      <c r="B170" s="22" t="s">
        <v>27</v>
      </c>
      <c r="C170" s="65">
        <v>10.8</v>
      </c>
      <c r="D170" s="65">
        <v>74.2</v>
      </c>
      <c r="E170" s="65">
        <v>-63.4</v>
      </c>
      <c r="F170" s="65"/>
      <c r="G170" s="65"/>
      <c r="H170" s="65"/>
      <c r="I170" s="65"/>
      <c r="J170" s="65"/>
      <c r="K170" s="65"/>
      <c r="L170" s="65">
        <v>26.3333333333333</v>
      </c>
      <c r="M170" s="65">
        <v>97.1666666666667</v>
      </c>
      <c r="N170" s="65">
        <v>-70.8333333333333</v>
      </c>
      <c r="O170" s="65"/>
      <c r="P170" s="65"/>
      <c r="Q170" s="65"/>
      <c r="R170" s="65">
        <v>52.75</v>
      </c>
      <c r="S170" s="65">
        <v>179.75</v>
      </c>
      <c r="T170" s="65">
        <v>-127</v>
      </c>
      <c r="U170" s="65"/>
      <c r="V170" s="65"/>
      <c r="W170" s="65"/>
      <c r="X170" s="65">
        <f t="shared" si="20"/>
        <v>29.961111111111098</v>
      </c>
      <c r="Y170" s="65">
        <f t="shared" si="21"/>
        <v>117.03888888888889</v>
      </c>
      <c r="Z170" s="87">
        <f t="shared" si="22"/>
        <v>-87.07777777777777</v>
      </c>
    </row>
    <row r="171" spans="1:26" ht="13.5" thickBot="1">
      <c r="A171" s="29">
        <v>25</v>
      </c>
      <c r="B171" s="30" t="s">
        <v>30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>
        <v>50</v>
      </c>
      <c r="S171" s="67">
        <v>142</v>
      </c>
      <c r="T171" s="67">
        <v>-92</v>
      </c>
      <c r="U171" s="67"/>
      <c r="V171" s="67"/>
      <c r="W171" s="67"/>
      <c r="X171" s="67">
        <f t="shared" si="20"/>
        <v>50</v>
      </c>
      <c r="Y171" s="67">
        <f t="shared" si="21"/>
        <v>142</v>
      </c>
      <c r="Z171" s="88">
        <f t="shared" si="22"/>
        <v>-92</v>
      </c>
    </row>
    <row r="172" spans="1:26" ht="13.5" thickBot="1">
      <c r="A172" s="13"/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50"/>
    </row>
    <row r="173" spans="1:26" ht="12.75">
      <c r="A173" s="24" t="s">
        <v>0</v>
      </c>
      <c r="B173" s="25" t="s">
        <v>1</v>
      </c>
      <c r="C173" s="120" t="s">
        <v>319</v>
      </c>
      <c r="D173" s="120"/>
      <c r="E173" s="120"/>
      <c r="F173" s="120"/>
      <c r="G173" s="120"/>
      <c r="H173" s="120"/>
      <c r="I173" s="120"/>
      <c r="J173" s="120" t="s">
        <v>93</v>
      </c>
      <c r="K173" s="128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50"/>
    </row>
    <row r="174" spans="1:26" ht="78">
      <c r="A174" s="26" t="s">
        <v>0</v>
      </c>
      <c r="B174" s="19" t="s">
        <v>1</v>
      </c>
      <c r="C174" s="35" t="s">
        <v>4</v>
      </c>
      <c r="D174" s="35" t="s">
        <v>5</v>
      </c>
      <c r="E174" s="35" t="s">
        <v>6</v>
      </c>
      <c r="F174" s="36" t="s">
        <v>7</v>
      </c>
      <c r="G174" s="36" t="s">
        <v>8</v>
      </c>
      <c r="H174" s="36" t="s">
        <v>9</v>
      </c>
      <c r="I174" s="36" t="s">
        <v>10</v>
      </c>
      <c r="J174" s="20" t="s">
        <v>11</v>
      </c>
      <c r="K174" s="27" t="s">
        <v>63</v>
      </c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50"/>
    </row>
    <row r="175" spans="1:26" ht="12.75">
      <c r="A175" s="28">
        <v>1</v>
      </c>
      <c r="B175" s="22" t="s">
        <v>14</v>
      </c>
      <c r="C175" s="21">
        <v>8</v>
      </c>
      <c r="D175" s="21">
        <v>12</v>
      </c>
      <c r="E175" s="21">
        <v>11</v>
      </c>
      <c r="F175" s="21">
        <v>5</v>
      </c>
      <c r="G175" s="21">
        <v>10</v>
      </c>
      <c r="H175" s="21">
        <v>9</v>
      </c>
      <c r="I175" s="21">
        <v>2</v>
      </c>
      <c r="J175" s="21">
        <f>SUM(C175:I175)</f>
        <v>57</v>
      </c>
      <c r="K175" s="69">
        <f>J175/VLOOKUP(B175,$B$59:$J$83,9,0)</f>
        <v>1</v>
      </c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50"/>
    </row>
    <row r="176" spans="1:26" ht="12.75">
      <c r="A176" s="28">
        <v>2</v>
      </c>
      <c r="B176" s="22" t="s">
        <v>15</v>
      </c>
      <c r="C176" s="21">
        <v>5</v>
      </c>
      <c r="D176" s="21">
        <v>7</v>
      </c>
      <c r="E176" s="21">
        <v>8</v>
      </c>
      <c r="F176" s="21">
        <v>4</v>
      </c>
      <c r="G176" s="21">
        <v>4</v>
      </c>
      <c r="H176" s="21">
        <v>11</v>
      </c>
      <c r="I176" s="21">
        <v>5</v>
      </c>
      <c r="J176" s="21">
        <f>SUM(C176:I176)</f>
        <v>44</v>
      </c>
      <c r="K176" s="69">
        <f>J176/VLOOKUP(B176,$B$59:$J$83,9,0)</f>
        <v>0.7857142857142857</v>
      </c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50"/>
    </row>
    <row r="177" spans="1:26" ht="12.75">
      <c r="A177" s="28">
        <v>3</v>
      </c>
      <c r="B177" s="22" t="s">
        <v>16</v>
      </c>
      <c r="C177" s="21">
        <v>2</v>
      </c>
      <c r="D177" s="21">
        <v>0</v>
      </c>
      <c r="E177" s="21">
        <v>2</v>
      </c>
      <c r="F177" s="21">
        <v>9</v>
      </c>
      <c r="G177" s="21">
        <v>1</v>
      </c>
      <c r="H177" s="21">
        <v>4</v>
      </c>
      <c r="I177" s="21"/>
      <c r="J177" s="21">
        <f>SUM(C177:I177)</f>
        <v>18</v>
      </c>
      <c r="K177" s="69">
        <f>J177/VLOOKUP(B177,$B$59:$J$83,9,0)</f>
        <v>0.5142857142857142</v>
      </c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50"/>
    </row>
    <row r="178" spans="1:26" ht="12.75">
      <c r="A178" s="28">
        <v>4</v>
      </c>
      <c r="B178" s="22" t="s">
        <v>21</v>
      </c>
      <c r="C178" s="21">
        <v>3</v>
      </c>
      <c r="D178" s="21">
        <v>0</v>
      </c>
      <c r="E178" s="21">
        <v>6</v>
      </c>
      <c r="F178" s="21"/>
      <c r="G178" s="21"/>
      <c r="H178" s="21">
        <v>8</v>
      </c>
      <c r="I178" s="21"/>
      <c r="J178" s="21">
        <f>SUM(C178:I178)</f>
        <v>17</v>
      </c>
      <c r="K178" s="69">
        <f>J178/VLOOKUP(B178,$B$59:$J$83,9,0)</f>
        <v>0.6071428571428571</v>
      </c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50"/>
    </row>
    <row r="179" spans="1:26" ht="12.75">
      <c r="A179" s="28">
        <v>5</v>
      </c>
      <c r="B179" s="22" t="s">
        <v>18</v>
      </c>
      <c r="C179" s="21">
        <v>3</v>
      </c>
      <c r="D179" s="21">
        <v>5</v>
      </c>
      <c r="E179" s="21">
        <v>1</v>
      </c>
      <c r="F179" s="21">
        <v>5</v>
      </c>
      <c r="G179" s="21">
        <v>0</v>
      </c>
      <c r="H179" s="21"/>
      <c r="I179" s="21"/>
      <c r="J179" s="21">
        <f>SUM(C179:I179)</f>
        <v>14</v>
      </c>
      <c r="K179" s="69">
        <f>J179/VLOOKUP(B179,$B$59:$J$83,9,0)</f>
        <v>0.4</v>
      </c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50"/>
    </row>
    <row r="180" spans="1:26" ht="12.75">
      <c r="A180" s="28">
        <v>6</v>
      </c>
      <c r="B180" s="22" t="s">
        <v>19</v>
      </c>
      <c r="C180" s="21">
        <v>1</v>
      </c>
      <c r="D180" s="21">
        <v>1</v>
      </c>
      <c r="E180" s="21">
        <v>3</v>
      </c>
      <c r="F180" s="21">
        <v>3</v>
      </c>
      <c r="G180" s="21">
        <v>1</v>
      </c>
      <c r="H180" s="21">
        <v>1</v>
      </c>
      <c r="I180" s="21">
        <v>3</v>
      </c>
      <c r="J180" s="21">
        <f>SUM(C180:I180)</f>
        <v>13</v>
      </c>
      <c r="K180" s="69">
        <f>J180/VLOOKUP(B180,$B$59:$J$83,9,0)</f>
        <v>0.37142857142857144</v>
      </c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50"/>
    </row>
    <row r="181" spans="1:26" ht="12.75">
      <c r="A181" s="28">
        <v>7</v>
      </c>
      <c r="B181" s="22" t="s">
        <v>25</v>
      </c>
      <c r="C181" s="21"/>
      <c r="D181" s="21"/>
      <c r="E181" s="21"/>
      <c r="F181" s="21"/>
      <c r="G181" s="21"/>
      <c r="H181" s="21"/>
      <c r="I181" s="21">
        <v>8</v>
      </c>
      <c r="J181" s="21">
        <f>SUM(C181:I181)</f>
        <v>8</v>
      </c>
      <c r="K181" s="69">
        <f>J181/VLOOKUP(B181,$B$59:$J$83,9,0)</f>
        <v>1.1428571428571428</v>
      </c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50"/>
    </row>
    <row r="182" spans="1:26" ht="12.75">
      <c r="A182" s="28">
        <v>8</v>
      </c>
      <c r="B182" s="22" t="s">
        <v>26</v>
      </c>
      <c r="C182" s="21"/>
      <c r="D182" s="21"/>
      <c r="E182" s="21"/>
      <c r="F182" s="21">
        <v>7</v>
      </c>
      <c r="G182" s="21"/>
      <c r="H182" s="21"/>
      <c r="I182" s="21"/>
      <c r="J182" s="21">
        <f>SUM(C182:I182)</f>
        <v>7</v>
      </c>
      <c r="K182" s="69">
        <f>J182/VLOOKUP(B182,$B$59:$J$83,9,0)</f>
        <v>0.875</v>
      </c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50"/>
    </row>
    <row r="183" spans="1:26" ht="12.75">
      <c r="A183" s="28">
        <v>9</v>
      </c>
      <c r="B183" s="22" t="s">
        <v>23</v>
      </c>
      <c r="C183" s="21"/>
      <c r="D183" s="21"/>
      <c r="E183" s="21"/>
      <c r="F183" s="21">
        <v>6</v>
      </c>
      <c r="G183" s="21"/>
      <c r="H183" s="21"/>
      <c r="I183" s="21">
        <v>1</v>
      </c>
      <c r="J183" s="21">
        <f>SUM(C183:I183)</f>
        <v>7</v>
      </c>
      <c r="K183" s="69">
        <f>J183/VLOOKUP(B183,$B$59:$J$83,9,0)</f>
        <v>0.4666666666666667</v>
      </c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50"/>
    </row>
    <row r="184" spans="1:26" ht="12.75">
      <c r="A184" s="28">
        <v>10</v>
      </c>
      <c r="B184" s="22" t="s">
        <v>20</v>
      </c>
      <c r="C184" s="21"/>
      <c r="D184" s="21">
        <v>2</v>
      </c>
      <c r="E184" s="21"/>
      <c r="F184" s="21">
        <v>4</v>
      </c>
      <c r="G184" s="21">
        <v>0</v>
      </c>
      <c r="H184" s="21">
        <v>1</v>
      </c>
      <c r="I184" s="21">
        <v>0</v>
      </c>
      <c r="J184" s="21">
        <f>SUM(C184:I184)</f>
        <v>7</v>
      </c>
      <c r="K184" s="69">
        <f>J184/VLOOKUP(B184,$B$59:$J$83,9,0)</f>
        <v>0.2692307692307692</v>
      </c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50"/>
    </row>
    <row r="185" spans="1:26" ht="12.75">
      <c r="A185" s="28">
        <v>11</v>
      </c>
      <c r="B185" s="22" t="s">
        <v>22</v>
      </c>
      <c r="C185" s="21">
        <v>0</v>
      </c>
      <c r="D185" s="21">
        <v>2</v>
      </c>
      <c r="E185" s="21"/>
      <c r="F185" s="21">
        <v>3</v>
      </c>
      <c r="G185" s="21">
        <v>1</v>
      </c>
      <c r="H185" s="21">
        <v>1</v>
      </c>
      <c r="I185" s="21">
        <v>0</v>
      </c>
      <c r="J185" s="21">
        <f>SUM(C185:I185)</f>
        <v>7</v>
      </c>
      <c r="K185" s="69">
        <f>J185/VLOOKUP(B185,$B$59:$J$83,9,0)</f>
        <v>0.21875</v>
      </c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50"/>
    </row>
    <row r="186" spans="1:26" ht="12.75">
      <c r="A186" s="28">
        <v>12</v>
      </c>
      <c r="B186" s="22" t="s">
        <v>17</v>
      </c>
      <c r="C186" s="21">
        <v>2</v>
      </c>
      <c r="D186" s="21">
        <v>1</v>
      </c>
      <c r="E186" s="21">
        <v>0</v>
      </c>
      <c r="F186" s="21"/>
      <c r="G186" s="21">
        <v>2</v>
      </c>
      <c r="H186" s="21">
        <v>0</v>
      </c>
      <c r="I186" s="21"/>
      <c r="J186" s="21">
        <f>SUM(C186:I186)</f>
        <v>5</v>
      </c>
      <c r="K186" s="69">
        <f>J186/VLOOKUP(B186,$B$59:$J$83,9,0)</f>
        <v>0.14285714285714285</v>
      </c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50"/>
    </row>
    <row r="187" spans="1:26" ht="12.75">
      <c r="A187" s="28">
        <v>13</v>
      </c>
      <c r="B187" s="22" t="s">
        <v>28</v>
      </c>
      <c r="C187" s="21"/>
      <c r="D187" s="21"/>
      <c r="E187" s="21"/>
      <c r="F187" s="21">
        <v>3</v>
      </c>
      <c r="G187" s="21"/>
      <c r="H187" s="21"/>
      <c r="I187" s="21"/>
      <c r="J187" s="21">
        <f>SUM(C187:I187)</f>
        <v>3</v>
      </c>
      <c r="K187" s="69">
        <f>J187/VLOOKUP(B187,$B$59:$J$83,9,0)</f>
        <v>0.5</v>
      </c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50"/>
    </row>
    <row r="188" spans="1:26" ht="12.75">
      <c r="A188" s="28">
        <v>14</v>
      </c>
      <c r="B188" s="22" t="s">
        <v>36</v>
      </c>
      <c r="C188" s="21"/>
      <c r="D188" s="21"/>
      <c r="E188" s="21"/>
      <c r="F188" s="21">
        <v>3</v>
      </c>
      <c r="G188" s="21"/>
      <c r="H188" s="21"/>
      <c r="I188" s="21"/>
      <c r="J188" s="21">
        <f>SUM(C188:I188)</f>
        <v>3</v>
      </c>
      <c r="K188" s="69">
        <f>J188/VLOOKUP(B188,$B$59:$J$83,9,0)</f>
        <v>0.5</v>
      </c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50"/>
    </row>
    <row r="189" spans="1:26" ht="12.75">
      <c r="A189" s="28">
        <v>15</v>
      </c>
      <c r="B189" s="22" t="s">
        <v>33</v>
      </c>
      <c r="C189" s="21"/>
      <c r="D189" s="21"/>
      <c r="E189" s="21"/>
      <c r="F189" s="21">
        <v>3</v>
      </c>
      <c r="G189" s="21"/>
      <c r="H189" s="21"/>
      <c r="I189" s="21"/>
      <c r="J189" s="21">
        <f>SUM(C189:I189)</f>
        <v>3</v>
      </c>
      <c r="K189" s="69">
        <f>J189/VLOOKUP(B189,$B$59:$J$83,9,0)</f>
        <v>0.5</v>
      </c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50"/>
    </row>
    <row r="190" spans="1:26" ht="12.75">
      <c r="A190" s="28">
        <v>16</v>
      </c>
      <c r="B190" s="22" t="s">
        <v>29</v>
      </c>
      <c r="C190" s="21">
        <v>2</v>
      </c>
      <c r="D190" s="21"/>
      <c r="E190" s="21"/>
      <c r="F190" s="21"/>
      <c r="G190" s="21"/>
      <c r="H190" s="21"/>
      <c r="I190" s="21"/>
      <c r="J190" s="21">
        <f>SUM(C190:I190)</f>
        <v>2</v>
      </c>
      <c r="K190" s="69">
        <f>J190/VLOOKUP(B190,$B$59:$J$83,9,0)</f>
        <v>0.4</v>
      </c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50"/>
    </row>
    <row r="191" spans="1:26" ht="12.75">
      <c r="A191" s="28">
        <v>17</v>
      </c>
      <c r="B191" s="22" t="s">
        <v>24</v>
      </c>
      <c r="C191" s="21"/>
      <c r="D191" s="21"/>
      <c r="E191" s="21">
        <v>2</v>
      </c>
      <c r="F191" s="21"/>
      <c r="G191" s="21">
        <v>0</v>
      </c>
      <c r="H191" s="21"/>
      <c r="I191" s="21"/>
      <c r="J191" s="21">
        <f>SUM(C191:I191)</f>
        <v>2</v>
      </c>
      <c r="K191" s="69">
        <f>J191/VLOOKUP(B191,$B$59:$J$83,9,0)</f>
        <v>0.14285714285714285</v>
      </c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50"/>
    </row>
    <row r="192" spans="1:26" ht="12.75">
      <c r="A192" s="28">
        <v>18</v>
      </c>
      <c r="B192" s="22" t="s">
        <v>34</v>
      </c>
      <c r="C192" s="21"/>
      <c r="D192" s="21"/>
      <c r="E192" s="21"/>
      <c r="F192" s="21"/>
      <c r="G192" s="21">
        <v>1</v>
      </c>
      <c r="H192" s="21"/>
      <c r="I192" s="21"/>
      <c r="J192" s="21">
        <f>SUM(C192:I192)</f>
        <v>1</v>
      </c>
      <c r="K192" s="69">
        <f>J192/VLOOKUP(B192,$B$59:$J$83,9,0)</f>
        <v>0.25</v>
      </c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50"/>
    </row>
    <row r="193" spans="1:26" ht="12.75">
      <c r="A193" s="28">
        <v>19</v>
      </c>
      <c r="B193" s="22" t="s">
        <v>38</v>
      </c>
      <c r="C193" s="21"/>
      <c r="D193" s="21"/>
      <c r="E193" s="21"/>
      <c r="F193" s="21"/>
      <c r="G193" s="21">
        <v>1</v>
      </c>
      <c r="H193" s="21"/>
      <c r="I193" s="21"/>
      <c r="J193" s="21">
        <f>SUM(C193:I193)</f>
        <v>1</v>
      </c>
      <c r="K193" s="69">
        <f>J193/VLOOKUP(B193,$B$59:$J$83,9,0)</f>
        <v>0.2</v>
      </c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50"/>
    </row>
    <row r="194" spans="1:26" ht="12.75">
      <c r="A194" s="28">
        <v>20</v>
      </c>
      <c r="B194" s="22" t="s">
        <v>32</v>
      </c>
      <c r="C194" s="21">
        <v>1</v>
      </c>
      <c r="D194" s="21"/>
      <c r="E194" s="21"/>
      <c r="F194" s="21"/>
      <c r="G194" s="21"/>
      <c r="H194" s="21"/>
      <c r="I194" s="21"/>
      <c r="J194" s="21">
        <f>SUM(C194:I194)</f>
        <v>1</v>
      </c>
      <c r="K194" s="69">
        <f>J194/VLOOKUP(B194,$B$59:$J$83,9,0)</f>
        <v>0.2</v>
      </c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50"/>
    </row>
    <row r="195" spans="1:26" ht="12.75">
      <c r="A195" s="28">
        <v>21</v>
      </c>
      <c r="B195" s="22" t="s">
        <v>31</v>
      </c>
      <c r="C195" s="21"/>
      <c r="D195" s="21">
        <v>1</v>
      </c>
      <c r="E195" s="21"/>
      <c r="F195" s="21"/>
      <c r="G195" s="21"/>
      <c r="H195" s="21"/>
      <c r="I195" s="21"/>
      <c r="J195" s="21">
        <f>SUM(C195:I195)</f>
        <v>1</v>
      </c>
      <c r="K195" s="69">
        <f>J195/VLOOKUP(B195,$B$59:$J$83,9,0)</f>
        <v>0.16666666666666666</v>
      </c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50"/>
    </row>
    <row r="196" spans="1:26" ht="12.75">
      <c r="A196" s="28">
        <v>22</v>
      </c>
      <c r="B196" s="22" t="s">
        <v>27</v>
      </c>
      <c r="C196" s="21">
        <v>0</v>
      </c>
      <c r="D196" s="21"/>
      <c r="E196" s="21"/>
      <c r="F196" s="21">
        <v>0</v>
      </c>
      <c r="G196" s="21"/>
      <c r="H196" s="21">
        <v>0</v>
      </c>
      <c r="I196" s="21"/>
      <c r="J196" s="21">
        <f>SUM(C196:I196)</f>
        <v>0</v>
      </c>
      <c r="K196" s="69">
        <f>J196/VLOOKUP(B196,$B$59:$J$83,9,0)</f>
        <v>0</v>
      </c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50"/>
    </row>
    <row r="197" spans="1:26" ht="12.75">
      <c r="A197" s="28">
        <v>23</v>
      </c>
      <c r="B197" s="22" t="s">
        <v>30</v>
      </c>
      <c r="C197" s="21"/>
      <c r="D197" s="21"/>
      <c r="E197" s="21"/>
      <c r="F197" s="21"/>
      <c r="G197" s="21"/>
      <c r="H197" s="21">
        <v>0</v>
      </c>
      <c r="I197" s="21"/>
      <c r="J197" s="21">
        <f>SUM(C197:I197)</f>
        <v>0</v>
      </c>
      <c r="K197" s="69">
        <f>J197/VLOOKUP(B197,$B$59:$J$83,9,0)</f>
        <v>0</v>
      </c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50"/>
    </row>
    <row r="198" spans="1:26" ht="12.75">
      <c r="A198" s="28">
        <v>24</v>
      </c>
      <c r="B198" s="22" t="s">
        <v>37</v>
      </c>
      <c r="C198" s="21"/>
      <c r="D198" s="21"/>
      <c r="E198" s="21"/>
      <c r="F198" s="21">
        <v>0</v>
      </c>
      <c r="G198" s="21"/>
      <c r="H198" s="21"/>
      <c r="I198" s="21"/>
      <c r="J198" s="21">
        <f>SUM(C198:I198)</f>
        <v>0</v>
      </c>
      <c r="K198" s="69">
        <f>J198/VLOOKUP(B198,$B$59:$J$83,9,0)</f>
        <v>0</v>
      </c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50"/>
    </row>
    <row r="199" spans="1:26" ht="13.5" thickBot="1">
      <c r="A199" s="29">
        <v>25</v>
      </c>
      <c r="B199" s="30" t="s">
        <v>35</v>
      </c>
      <c r="C199" s="31">
        <v>0</v>
      </c>
      <c r="D199" s="31"/>
      <c r="E199" s="31"/>
      <c r="F199" s="31"/>
      <c r="G199" s="31"/>
      <c r="H199" s="31"/>
      <c r="I199" s="31"/>
      <c r="J199" s="31">
        <f>SUM(C199:I199)</f>
        <v>0</v>
      </c>
      <c r="K199" s="70">
        <f>J199/VLOOKUP(B199,$B$59:$J$83,9,0)</f>
        <v>0</v>
      </c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50"/>
    </row>
    <row r="200" ht="13.5" thickBot="1"/>
    <row r="201" spans="1:11" ht="12.75">
      <c r="A201" s="24" t="s">
        <v>0</v>
      </c>
      <c r="B201" s="25" t="s">
        <v>1</v>
      </c>
      <c r="C201" s="120" t="s">
        <v>61</v>
      </c>
      <c r="D201" s="120"/>
      <c r="E201" s="120"/>
      <c r="F201" s="120"/>
      <c r="G201" s="120"/>
      <c r="H201" s="120"/>
      <c r="I201" s="120"/>
      <c r="J201" s="120" t="s">
        <v>62</v>
      </c>
      <c r="K201" s="128"/>
    </row>
    <row r="202" spans="1:11" ht="87" customHeight="1">
      <c r="A202" s="26" t="s">
        <v>0</v>
      </c>
      <c r="B202" s="19" t="s">
        <v>1</v>
      </c>
      <c r="C202" s="33" t="s">
        <v>4</v>
      </c>
      <c r="D202" s="33" t="s">
        <v>5</v>
      </c>
      <c r="E202" s="33" t="s">
        <v>6</v>
      </c>
      <c r="F202" s="34" t="s">
        <v>7</v>
      </c>
      <c r="G202" s="34" t="s">
        <v>8</v>
      </c>
      <c r="H202" s="34" t="s">
        <v>9</v>
      </c>
      <c r="I202" s="34" t="s">
        <v>10</v>
      </c>
      <c r="J202" s="20" t="s">
        <v>11</v>
      </c>
      <c r="K202" s="27" t="s">
        <v>63</v>
      </c>
    </row>
    <row r="203" spans="1:11" ht="12.75">
      <c r="A203" s="28">
        <v>1</v>
      </c>
      <c r="B203" s="22" t="s">
        <v>15</v>
      </c>
      <c r="C203" s="21">
        <v>4</v>
      </c>
      <c r="D203" s="21">
        <v>5</v>
      </c>
      <c r="E203" s="21">
        <v>0</v>
      </c>
      <c r="F203" s="21">
        <v>3</v>
      </c>
      <c r="G203" s="21">
        <v>6</v>
      </c>
      <c r="H203" s="21">
        <v>5</v>
      </c>
      <c r="I203" s="21">
        <v>1</v>
      </c>
      <c r="J203" s="21">
        <f aca="true" t="shared" si="23" ref="J203:J227">SUM(C203:I203)</f>
        <v>24</v>
      </c>
      <c r="K203" s="69">
        <f>J203/VLOOKUP(B203,$B$59:$J$83,9,0)</f>
        <v>0.42857142857142855</v>
      </c>
    </row>
    <row r="204" spans="1:11" ht="12.75">
      <c r="A204" s="28">
        <v>2</v>
      </c>
      <c r="B204" s="22" t="s">
        <v>14</v>
      </c>
      <c r="C204" s="21">
        <v>5</v>
      </c>
      <c r="D204" s="21">
        <v>2</v>
      </c>
      <c r="E204" s="21">
        <v>0</v>
      </c>
      <c r="F204" s="21">
        <v>2</v>
      </c>
      <c r="G204" s="21">
        <v>6</v>
      </c>
      <c r="H204" s="21">
        <v>4</v>
      </c>
      <c r="I204" s="21">
        <v>2</v>
      </c>
      <c r="J204" s="21">
        <f t="shared" si="23"/>
        <v>21</v>
      </c>
      <c r="K204" s="69">
        <f aca="true" t="shared" si="24" ref="K204:K227">J204/VLOOKUP(B204,$B$59:$J$83,9,0)</f>
        <v>0.3684210526315789</v>
      </c>
    </row>
    <row r="205" spans="1:11" ht="12.75">
      <c r="A205" s="28">
        <v>3</v>
      </c>
      <c r="B205" s="22" t="s">
        <v>18</v>
      </c>
      <c r="C205" s="21">
        <v>4</v>
      </c>
      <c r="D205" s="21">
        <v>3</v>
      </c>
      <c r="E205" s="21">
        <v>6</v>
      </c>
      <c r="F205" s="21">
        <v>3</v>
      </c>
      <c r="G205" s="21">
        <v>1</v>
      </c>
      <c r="H205" s="21"/>
      <c r="I205" s="21"/>
      <c r="J205" s="21">
        <f t="shared" si="23"/>
        <v>17</v>
      </c>
      <c r="K205" s="69">
        <f t="shared" si="24"/>
        <v>0.4857142857142857</v>
      </c>
    </row>
    <row r="206" spans="1:11" ht="12.75">
      <c r="A206" s="28">
        <v>4</v>
      </c>
      <c r="B206" s="22" t="s">
        <v>19</v>
      </c>
      <c r="C206" s="21">
        <v>0</v>
      </c>
      <c r="D206" s="21">
        <v>4</v>
      </c>
      <c r="E206" s="21">
        <v>2</v>
      </c>
      <c r="F206" s="21">
        <v>3</v>
      </c>
      <c r="G206" s="21">
        <v>3</v>
      </c>
      <c r="H206" s="21">
        <v>4</v>
      </c>
      <c r="I206" s="21">
        <v>1</v>
      </c>
      <c r="J206" s="21">
        <f t="shared" si="23"/>
        <v>17</v>
      </c>
      <c r="K206" s="69">
        <f t="shared" si="24"/>
        <v>0.4857142857142857</v>
      </c>
    </row>
    <row r="207" spans="1:11" ht="12.75">
      <c r="A207" s="28">
        <v>5</v>
      </c>
      <c r="B207" s="22" t="s">
        <v>16</v>
      </c>
      <c r="C207" s="21">
        <v>2</v>
      </c>
      <c r="D207" s="21">
        <v>1</v>
      </c>
      <c r="E207" s="21">
        <v>2</v>
      </c>
      <c r="F207" s="21">
        <v>2</v>
      </c>
      <c r="G207" s="21">
        <v>1</v>
      </c>
      <c r="H207" s="21">
        <v>0</v>
      </c>
      <c r="I207" s="21"/>
      <c r="J207" s="21">
        <f t="shared" si="23"/>
        <v>8</v>
      </c>
      <c r="K207" s="69">
        <f t="shared" si="24"/>
        <v>0.22857142857142856</v>
      </c>
    </row>
    <row r="208" spans="1:11" ht="12.75">
      <c r="A208" s="28">
        <v>6</v>
      </c>
      <c r="B208" s="22" t="s">
        <v>17</v>
      </c>
      <c r="C208" s="21">
        <v>0</v>
      </c>
      <c r="D208" s="21">
        <v>1</v>
      </c>
      <c r="E208" s="21">
        <v>0</v>
      </c>
      <c r="F208" s="21"/>
      <c r="G208" s="21">
        <v>1</v>
      </c>
      <c r="H208" s="21">
        <v>4</v>
      </c>
      <c r="I208" s="21"/>
      <c r="J208" s="21">
        <f t="shared" si="23"/>
        <v>6</v>
      </c>
      <c r="K208" s="69">
        <f t="shared" si="24"/>
        <v>0.17142857142857143</v>
      </c>
    </row>
    <row r="209" spans="1:11" ht="12.75">
      <c r="A209" s="28">
        <v>7</v>
      </c>
      <c r="B209" s="22" t="s">
        <v>23</v>
      </c>
      <c r="C209" s="21"/>
      <c r="D209" s="21"/>
      <c r="E209" s="21"/>
      <c r="F209" s="21">
        <v>1</v>
      </c>
      <c r="G209" s="21"/>
      <c r="H209" s="21"/>
      <c r="I209" s="21">
        <v>4</v>
      </c>
      <c r="J209" s="21">
        <f t="shared" si="23"/>
        <v>5</v>
      </c>
      <c r="K209" s="69">
        <f t="shared" si="24"/>
        <v>0.3333333333333333</v>
      </c>
    </row>
    <row r="210" spans="1:11" ht="12.75">
      <c r="A210" s="28">
        <v>8</v>
      </c>
      <c r="B210" s="22" t="s">
        <v>26</v>
      </c>
      <c r="C210" s="21"/>
      <c r="D210" s="21"/>
      <c r="E210" s="21"/>
      <c r="F210" s="21">
        <v>4</v>
      </c>
      <c r="G210" s="21"/>
      <c r="H210" s="21"/>
      <c r="I210" s="21"/>
      <c r="J210" s="21">
        <f t="shared" si="23"/>
        <v>4</v>
      </c>
      <c r="K210" s="69">
        <f t="shared" si="24"/>
        <v>0.5</v>
      </c>
    </row>
    <row r="211" spans="1:11" ht="12.75">
      <c r="A211" s="28">
        <v>9</v>
      </c>
      <c r="B211" s="22" t="s">
        <v>21</v>
      </c>
      <c r="C211" s="21">
        <v>0</v>
      </c>
      <c r="D211" s="21">
        <v>1</v>
      </c>
      <c r="E211" s="21">
        <v>0</v>
      </c>
      <c r="F211" s="21"/>
      <c r="G211" s="21"/>
      <c r="H211" s="21">
        <v>2</v>
      </c>
      <c r="I211" s="21">
        <v>1</v>
      </c>
      <c r="J211" s="21">
        <f t="shared" si="23"/>
        <v>4</v>
      </c>
      <c r="K211" s="69">
        <f t="shared" si="24"/>
        <v>0.14285714285714285</v>
      </c>
    </row>
    <row r="212" spans="1:11" ht="12.75">
      <c r="A212" s="28">
        <v>10</v>
      </c>
      <c r="B212" s="22" t="s">
        <v>34</v>
      </c>
      <c r="C212" s="21"/>
      <c r="D212" s="21"/>
      <c r="E212" s="21"/>
      <c r="F212" s="21"/>
      <c r="G212" s="21">
        <v>3</v>
      </c>
      <c r="H212" s="21"/>
      <c r="I212" s="21"/>
      <c r="J212" s="21">
        <f t="shared" si="23"/>
        <v>3</v>
      </c>
      <c r="K212" s="69">
        <f t="shared" si="24"/>
        <v>0.75</v>
      </c>
    </row>
    <row r="213" spans="1:11" ht="12.75">
      <c r="A213" s="28">
        <v>11</v>
      </c>
      <c r="B213" s="22" t="s">
        <v>36</v>
      </c>
      <c r="C213" s="21"/>
      <c r="D213" s="21"/>
      <c r="E213" s="21"/>
      <c r="F213" s="21">
        <v>3</v>
      </c>
      <c r="G213" s="21"/>
      <c r="H213" s="21"/>
      <c r="I213" s="21"/>
      <c r="J213" s="21">
        <f t="shared" si="23"/>
        <v>3</v>
      </c>
      <c r="K213" s="69">
        <f t="shared" si="24"/>
        <v>0.5</v>
      </c>
    </row>
    <row r="214" spans="1:11" ht="12.75">
      <c r="A214" s="28">
        <v>12</v>
      </c>
      <c r="B214" s="22" t="s">
        <v>37</v>
      </c>
      <c r="C214" s="21"/>
      <c r="D214" s="21"/>
      <c r="E214" s="21"/>
      <c r="F214" s="21">
        <v>3</v>
      </c>
      <c r="G214" s="21"/>
      <c r="H214" s="21"/>
      <c r="I214" s="21"/>
      <c r="J214" s="21">
        <f t="shared" si="23"/>
        <v>3</v>
      </c>
      <c r="K214" s="69">
        <f t="shared" si="24"/>
        <v>0.5</v>
      </c>
    </row>
    <row r="215" spans="1:11" ht="12.75">
      <c r="A215" s="28">
        <v>13</v>
      </c>
      <c r="B215" s="22" t="s">
        <v>24</v>
      </c>
      <c r="C215" s="21"/>
      <c r="D215" s="21"/>
      <c r="E215" s="21">
        <v>1</v>
      </c>
      <c r="F215" s="21"/>
      <c r="G215" s="21">
        <v>2</v>
      </c>
      <c r="H215" s="21"/>
      <c r="I215" s="21"/>
      <c r="J215" s="21">
        <f t="shared" si="23"/>
        <v>3</v>
      </c>
      <c r="K215" s="69">
        <f t="shared" si="24"/>
        <v>0.21428571428571427</v>
      </c>
    </row>
    <row r="216" spans="1:11" ht="12.75">
      <c r="A216" s="28">
        <v>14</v>
      </c>
      <c r="B216" s="22" t="s">
        <v>32</v>
      </c>
      <c r="C216" s="21">
        <v>2</v>
      </c>
      <c r="D216" s="21"/>
      <c r="E216" s="21"/>
      <c r="F216" s="21"/>
      <c r="G216" s="21"/>
      <c r="H216" s="21"/>
      <c r="I216" s="21"/>
      <c r="J216" s="21">
        <f t="shared" si="23"/>
        <v>2</v>
      </c>
      <c r="K216" s="69">
        <f t="shared" si="24"/>
        <v>0.4</v>
      </c>
    </row>
    <row r="217" spans="1:11" ht="12.75">
      <c r="A217" s="28">
        <v>15</v>
      </c>
      <c r="B217" s="22" t="s">
        <v>25</v>
      </c>
      <c r="C217" s="21"/>
      <c r="D217" s="21"/>
      <c r="E217" s="21"/>
      <c r="F217" s="21"/>
      <c r="G217" s="21"/>
      <c r="H217" s="21"/>
      <c r="I217" s="21">
        <v>2</v>
      </c>
      <c r="J217" s="21">
        <f t="shared" si="23"/>
        <v>2</v>
      </c>
      <c r="K217" s="69">
        <f t="shared" si="24"/>
        <v>0.2857142857142857</v>
      </c>
    </row>
    <row r="218" spans="1:11" ht="12.75">
      <c r="A218" s="28">
        <v>16</v>
      </c>
      <c r="B218" s="22" t="s">
        <v>27</v>
      </c>
      <c r="C218" s="21">
        <v>1</v>
      </c>
      <c r="D218" s="21"/>
      <c r="E218" s="21"/>
      <c r="F218" s="21">
        <v>0</v>
      </c>
      <c r="G218" s="21"/>
      <c r="H218" s="21">
        <v>1</v>
      </c>
      <c r="I218" s="21"/>
      <c r="J218" s="21">
        <f t="shared" si="23"/>
        <v>2</v>
      </c>
      <c r="K218" s="69">
        <f t="shared" si="24"/>
        <v>0.13333333333333333</v>
      </c>
    </row>
    <row r="219" spans="1:11" ht="12.75">
      <c r="A219" s="28">
        <v>17</v>
      </c>
      <c r="B219" s="22" t="s">
        <v>20</v>
      </c>
      <c r="C219" s="21"/>
      <c r="D219" s="21">
        <v>1</v>
      </c>
      <c r="E219" s="21"/>
      <c r="F219" s="21">
        <v>1</v>
      </c>
      <c r="G219" s="21">
        <v>0</v>
      </c>
      <c r="H219" s="21">
        <v>0</v>
      </c>
      <c r="I219" s="21">
        <v>0</v>
      </c>
      <c r="J219" s="21">
        <f t="shared" si="23"/>
        <v>2</v>
      </c>
      <c r="K219" s="69">
        <f t="shared" si="24"/>
        <v>0.07692307692307693</v>
      </c>
    </row>
    <row r="220" spans="1:11" ht="12.75">
      <c r="A220" s="28">
        <v>18</v>
      </c>
      <c r="B220" s="22" t="s">
        <v>28</v>
      </c>
      <c r="C220" s="21"/>
      <c r="D220" s="21"/>
      <c r="E220" s="21"/>
      <c r="F220" s="21">
        <v>1</v>
      </c>
      <c r="G220" s="21"/>
      <c r="H220" s="21"/>
      <c r="I220" s="21"/>
      <c r="J220" s="21">
        <f t="shared" si="23"/>
        <v>1</v>
      </c>
      <c r="K220" s="69">
        <f t="shared" si="24"/>
        <v>0.16666666666666666</v>
      </c>
    </row>
    <row r="221" spans="1:11" ht="12.75">
      <c r="A221" s="28">
        <v>19</v>
      </c>
      <c r="B221" s="22" t="s">
        <v>22</v>
      </c>
      <c r="C221" s="21">
        <v>1</v>
      </c>
      <c r="D221" s="21"/>
      <c r="E221" s="21"/>
      <c r="F221" s="21">
        <v>0</v>
      </c>
      <c r="G221" s="21">
        <v>0</v>
      </c>
      <c r="H221" s="21">
        <v>0</v>
      </c>
      <c r="I221" s="21">
        <v>0</v>
      </c>
      <c r="J221" s="21">
        <f t="shared" si="23"/>
        <v>1</v>
      </c>
      <c r="K221" s="69">
        <f t="shared" si="24"/>
        <v>0.03125</v>
      </c>
    </row>
    <row r="222" spans="1:11" ht="12.75">
      <c r="A222" s="28">
        <v>20</v>
      </c>
      <c r="B222" s="22" t="s">
        <v>29</v>
      </c>
      <c r="C222" s="21">
        <v>0</v>
      </c>
      <c r="D222" s="21"/>
      <c r="E222" s="21"/>
      <c r="F222" s="21"/>
      <c r="G222" s="21"/>
      <c r="H222" s="21"/>
      <c r="I222" s="21"/>
      <c r="J222" s="21">
        <f t="shared" si="23"/>
        <v>0</v>
      </c>
      <c r="K222" s="69">
        <f t="shared" si="24"/>
        <v>0</v>
      </c>
    </row>
    <row r="223" spans="1:11" ht="12.75">
      <c r="A223" s="28">
        <v>21</v>
      </c>
      <c r="B223" s="22" t="s">
        <v>35</v>
      </c>
      <c r="C223" s="21">
        <v>0</v>
      </c>
      <c r="D223" s="21"/>
      <c r="E223" s="21"/>
      <c r="F223" s="21"/>
      <c r="G223" s="21"/>
      <c r="H223" s="21"/>
      <c r="I223" s="21"/>
      <c r="J223" s="21">
        <f t="shared" si="23"/>
        <v>0</v>
      </c>
      <c r="K223" s="69">
        <f t="shared" si="24"/>
        <v>0</v>
      </c>
    </row>
    <row r="224" spans="1:11" ht="12.75">
      <c r="A224" s="28">
        <v>22</v>
      </c>
      <c r="B224" s="22" t="s">
        <v>31</v>
      </c>
      <c r="C224" s="21"/>
      <c r="D224" s="21"/>
      <c r="E224" s="21"/>
      <c r="F224" s="21"/>
      <c r="G224" s="21"/>
      <c r="H224" s="21"/>
      <c r="I224" s="21"/>
      <c r="J224" s="21">
        <f t="shared" si="23"/>
        <v>0</v>
      </c>
      <c r="K224" s="69">
        <f t="shared" si="24"/>
        <v>0</v>
      </c>
    </row>
    <row r="225" spans="1:11" ht="12.75">
      <c r="A225" s="28">
        <v>23</v>
      </c>
      <c r="B225" s="22" t="s">
        <v>33</v>
      </c>
      <c r="C225" s="21"/>
      <c r="D225" s="21"/>
      <c r="E225" s="21"/>
      <c r="F225" s="21">
        <v>0</v>
      </c>
      <c r="G225" s="21"/>
      <c r="H225" s="21"/>
      <c r="I225" s="21"/>
      <c r="J225" s="21">
        <f t="shared" si="23"/>
        <v>0</v>
      </c>
      <c r="K225" s="69">
        <f t="shared" si="24"/>
        <v>0</v>
      </c>
    </row>
    <row r="226" spans="1:11" ht="12.75">
      <c r="A226" s="28">
        <v>24</v>
      </c>
      <c r="B226" s="22" t="s">
        <v>38</v>
      </c>
      <c r="C226" s="21"/>
      <c r="D226" s="21"/>
      <c r="E226" s="21"/>
      <c r="F226" s="21"/>
      <c r="G226" s="21">
        <v>0</v>
      </c>
      <c r="H226" s="21"/>
      <c r="I226" s="21"/>
      <c r="J226" s="21">
        <f t="shared" si="23"/>
        <v>0</v>
      </c>
      <c r="K226" s="69">
        <f t="shared" si="24"/>
        <v>0</v>
      </c>
    </row>
    <row r="227" spans="1:11" ht="13.5" thickBot="1">
      <c r="A227" s="29">
        <v>25</v>
      </c>
      <c r="B227" s="30" t="s">
        <v>30</v>
      </c>
      <c r="C227" s="31"/>
      <c r="D227" s="31"/>
      <c r="E227" s="31"/>
      <c r="F227" s="31"/>
      <c r="G227" s="31"/>
      <c r="H227" s="31">
        <v>0</v>
      </c>
      <c r="I227" s="31"/>
      <c r="J227" s="31">
        <f t="shared" si="23"/>
        <v>0</v>
      </c>
      <c r="K227" s="70">
        <f t="shared" si="24"/>
        <v>0</v>
      </c>
    </row>
    <row r="228" ht="13.5" thickBot="1"/>
    <row r="229" spans="1:11" ht="12.75">
      <c r="A229" s="24" t="s">
        <v>0</v>
      </c>
      <c r="B229" s="25" t="s">
        <v>1</v>
      </c>
      <c r="C229" s="120" t="s">
        <v>64</v>
      </c>
      <c r="D229" s="120"/>
      <c r="E229" s="120"/>
      <c r="F229" s="120"/>
      <c r="G229" s="120"/>
      <c r="H229" s="120"/>
      <c r="I229" s="120"/>
      <c r="J229" s="120" t="s">
        <v>65</v>
      </c>
      <c r="K229" s="128"/>
    </row>
    <row r="230" spans="1:11" ht="82.5" customHeight="1">
      <c r="A230" s="26" t="s">
        <v>0</v>
      </c>
      <c r="B230" s="19" t="s">
        <v>1</v>
      </c>
      <c r="C230" s="33" t="s">
        <v>4</v>
      </c>
      <c r="D230" s="33" t="s">
        <v>5</v>
      </c>
      <c r="E230" s="33" t="s">
        <v>6</v>
      </c>
      <c r="F230" s="34" t="s">
        <v>7</v>
      </c>
      <c r="G230" s="34" t="s">
        <v>8</v>
      </c>
      <c r="H230" s="34" t="s">
        <v>9</v>
      </c>
      <c r="I230" s="34" t="s">
        <v>10</v>
      </c>
      <c r="J230" s="20" t="s">
        <v>11</v>
      </c>
      <c r="K230" s="27" t="s">
        <v>63</v>
      </c>
    </row>
    <row r="231" spans="1:11" ht="12.75">
      <c r="A231" s="28">
        <v>1</v>
      </c>
      <c r="B231" s="22" t="s">
        <v>14</v>
      </c>
      <c r="C231" s="21">
        <v>4</v>
      </c>
      <c r="D231" s="21">
        <v>1</v>
      </c>
      <c r="E231" s="21">
        <v>7</v>
      </c>
      <c r="F231" s="21">
        <v>5</v>
      </c>
      <c r="G231" s="21">
        <v>5</v>
      </c>
      <c r="H231" s="21">
        <v>4</v>
      </c>
      <c r="I231" s="21">
        <v>4</v>
      </c>
      <c r="J231" s="21">
        <f aca="true" t="shared" si="25" ref="J231:J255">SUM(C231:I231)</f>
        <v>30</v>
      </c>
      <c r="K231" s="69">
        <f>J231/VLOOKUP(B231,$B$59:$J$83,9,0)</f>
        <v>0.5263157894736842</v>
      </c>
    </row>
    <row r="232" spans="1:11" ht="12.75">
      <c r="A232" s="28">
        <v>2</v>
      </c>
      <c r="B232" s="22" t="s">
        <v>15</v>
      </c>
      <c r="C232" s="21">
        <v>3</v>
      </c>
      <c r="D232" s="21">
        <v>6</v>
      </c>
      <c r="E232" s="21">
        <v>2</v>
      </c>
      <c r="F232" s="21">
        <v>1</v>
      </c>
      <c r="G232" s="21">
        <v>4</v>
      </c>
      <c r="H232" s="21">
        <v>3</v>
      </c>
      <c r="I232" s="21">
        <v>2</v>
      </c>
      <c r="J232" s="21">
        <f t="shared" si="25"/>
        <v>21</v>
      </c>
      <c r="K232" s="69">
        <f aca="true" t="shared" si="26" ref="K232:K255">J232/VLOOKUP(B232,$B$59:$J$83,9,0)</f>
        <v>0.375</v>
      </c>
    </row>
    <row r="233" spans="1:14" ht="12.75">
      <c r="A233" s="28">
        <v>3</v>
      </c>
      <c r="B233" s="22" t="s">
        <v>16</v>
      </c>
      <c r="C233" s="21">
        <v>3</v>
      </c>
      <c r="D233" s="21">
        <v>2</v>
      </c>
      <c r="E233" s="21">
        <v>4</v>
      </c>
      <c r="F233" s="21">
        <v>9</v>
      </c>
      <c r="G233" s="21">
        <v>1</v>
      </c>
      <c r="H233" s="21">
        <v>1</v>
      </c>
      <c r="I233" s="21"/>
      <c r="J233" s="21">
        <f t="shared" si="25"/>
        <v>20</v>
      </c>
      <c r="K233" s="69">
        <f t="shared" si="26"/>
        <v>0.5714285714285714</v>
      </c>
      <c r="N233" s="2"/>
    </row>
    <row r="234" spans="1:14" ht="12.75">
      <c r="A234" s="28">
        <v>4</v>
      </c>
      <c r="B234" s="22" t="s">
        <v>21</v>
      </c>
      <c r="C234" s="21">
        <v>3</v>
      </c>
      <c r="D234" s="21">
        <v>3</v>
      </c>
      <c r="E234" s="21">
        <v>4</v>
      </c>
      <c r="F234" s="21"/>
      <c r="G234" s="21"/>
      <c r="H234" s="21">
        <v>4</v>
      </c>
      <c r="I234" s="21">
        <v>2</v>
      </c>
      <c r="J234" s="21">
        <f t="shared" si="25"/>
        <v>16</v>
      </c>
      <c r="K234" s="69">
        <f t="shared" si="26"/>
        <v>0.5714285714285714</v>
      </c>
      <c r="N234" s="2"/>
    </row>
    <row r="235" spans="1:14" ht="12.75">
      <c r="A235" s="28">
        <v>5</v>
      </c>
      <c r="B235" s="22" t="s">
        <v>17</v>
      </c>
      <c r="C235" s="21">
        <v>3</v>
      </c>
      <c r="D235" s="21">
        <v>6</v>
      </c>
      <c r="E235" s="21"/>
      <c r="F235" s="21"/>
      <c r="G235" s="21">
        <v>4</v>
      </c>
      <c r="H235" s="21">
        <v>3</v>
      </c>
      <c r="I235" s="21"/>
      <c r="J235" s="21">
        <f t="shared" si="25"/>
        <v>16</v>
      </c>
      <c r="K235" s="69">
        <f t="shared" si="26"/>
        <v>0.45714285714285713</v>
      </c>
      <c r="N235" s="2"/>
    </row>
    <row r="236" spans="1:14" ht="12.75">
      <c r="A236" s="28">
        <v>6</v>
      </c>
      <c r="B236" s="22" t="s">
        <v>20</v>
      </c>
      <c r="C236" s="21"/>
      <c r="D236" s="21">
        <v>2</v>
      </c>
      <c r="E236" s="21"/>
      <c r="F236" s="21">
        <v>3</v>
      </c>
      <c r="G236" s="21">
        <v>6</v>
      </c>
      <c r="H236" s="21">
        <v>1</v>
      </c>
      <c r="I236" s="21">
        <v>3</v>
      </c>
      <c r="J236" s="21">
        <f t="shared" si="25"/>
        <v>15</v>
      </c>
      <c r="K236" s="69">
        <f t="shared" si="26"/>
        <v>0.5769230769230769</v>
      </c>
      <c r="N236" s="2"/>
    </row>
    <row r="237" spans="1:14" ht="12.75">
      <c r="A237" s="28">
        <v>7</v>
      </c>
      <c r="B237" s="22" t="s">
        <v>18</v>
      </c>
      <c r="C237" s="21">
        <v>4</v>
      </c>
      <c r="D237" s="21">
        <v>4</v>
      </c>
      <c r="E237" s="21"/>
      <c r="F237" s="21">
        <v>1</v>
      </c>
      <c r="G237" s="21">
        <v>0</v>
      </c>
      <c r="H237" s="21"/>
      <c r="I237" s="21"/>
      <c r="J237" s="21">
        <f t="shared" si="25"/>
        <v>9</v>
      </c>
      <c r="K237" s="69">
        <f t="shared" si="26"/>
        <v>0.2571428571428571</v>
      </c>
      <c r="N237" s="2"/>
    </row>
    <row r="238" spans="1:14" ht="12.75">
      <c r="A238" s="28">
        <v>8</v>
      </c>
      <c r="B238" s="22" t="s">
        <v>23</v>
      </c>
      <c r="C238" s="21"/>
      <c r="D238" s="21"/>
      <c r="E238" s="21"/>
      <c r="F238" s="21">
        <v>5</v>
      </c>
      <c r="G238" s="21"/>
      <c r="H238" s="21"/>
      <c r="I238" s="21">
        <v>3</v>
      </c>
      <c r="J238" s="21">
        <f t="shared" si="25"/>
        <v>8</v>
      </c>
      <c r="K238" s="69">
        <f t="shared" si="26"/>
        <v>0.5333333333333333</v>
      </c>
      <c r="N238" s="2"/>
    </row>
    <row r="239" spans="1:14" ht="12.75">
      <c r="A239" s="28">
        <v>9</v>
      </c>
      <c r="B239" s="22" t="s">
        <v>22</v>
      </c>
      <c r="C239" s="21">
        <v>0</v>
      </c>
      <c r="D239" s="21">
        <v>3</v>
      </c>
      <c r="E239" s="21"/>
      <c r="F239" s="21">
        <v>2</v>
      </c>
      <c r="G239" s="21">
        <v>2</v>
      </c>
      <c r="H239" s="21">
        <v>1</v>
      </c>
      <c r="I239" s="21">
        <v>0</v>
      </c>
      <c r="J239" s="21">
        <f t="shared" si="25"/>
        <v>8</v>
      </c>
      <c r="K239" s="69">
        <f t="shared" si="26"/>
        <v>0.25</v>
      </c>
      <c r="N239" s="2"/>
    </row>
    <row r="240" spans="1:14" ht="12.75">
      <c r="A240" s="28">
        <v>10</v>
      </c>
      <c r="B240" s="22" t="s">
        <v>19</v>
      </c>
      <c r="C240" s="21">
        <v>3</v>
      </c>
      <c r="D240" s="21">
        <v>1</v>
      </c>
      <c r="E240" s="21">
        <v>1</v>
      </c>
      <c r="F240" s="21">
        <v>2</v>
      </c>
      <c r="G240" s="21">
        <v>0</v>
      </c>
      <c r="H240" s="21">
        <v>1</v>
      </c>
      <c r="I240" s="21">
        <v>0</v>
      </c>
      <c r="J240" s="21">
        <f t="shared" si="25"/>
        <v>8</v>
      </c>
      <c r="K240" s="69">
        <f t="shared" si="26"/>
        <v>0.22857142857142856</v>
      </c>
      <c r="N240" s="2"/>
    </row>
    <row r="241" spans="1:14" ht="12.75">
      <c r="A241" s="28">
        <v>11</v>
      </c>
      <c r="B241" s="22" t="s">
        <v>30</v>
      </c>
      <c r="C241" s="21"/>
      <c r="D241" s="21"/>
      <c r="E241" s="21"/>
      <c r="F241" s="21"/>
      <c r="G241" s="21"/>
      <c r="H241" s="21">
        <v>5</v>
      </c>
      <c r="I241" s="21"/>
      <c r="J241" s="21">
        <f t="shared" si="25"/>
        <v>5</v>
      </c>
      <c r="K241" s="69">
        <f t="shared" si="26"/>
        <v>1.25</v>
      </c>
      <c r="N241" s="2"/>
    </row>
    <row r="242" spans="1:14" ht="12.75">
      <c r="A242" s="28">
        <v>12</v>
      </c>
      <c r="B242" s="22" t="s">
        <v>25</v>
      </c>
      <c r="C242" s="21"/>
      <c r="D242" s="21"/>
      <c r="E242" s="21"/>
      <c r="F242" s="21"/>
      <c r="G242" s="21"/>
      <c r="H242" s="21"/>
      <c r="I242" s="21">
        <v>5</v>
      </c>
      <c r="J242" s="21">
        <f t="shared" si="25"/>
        <v>5</v>
      </c>
      <c r="K242" s="69">
        <f t="shared" si="26"/>
        <v>0.7142857142857143</v>
      </c>
      <c r="N242" s="2"/>
    </row>
    <row r="243" spans="1:14" ht="12.75">
      <c r="A243" s="28">
        <v>13</v>
      </c>
      <c r="B243" s="22" t="s">
        <v>27</v>
      </c>
      <c r="C243" s="21">
        <v>1</v>
      </c>
      <c r="D243" s="21"/>
      <c r="E243" s="21"/>
      <c r="F243" s="21">
        <v>1</v>
      </c>
      <c r="G243" s="21"/>
      <c r="H243" s="21">
        <v>2</v>
      </c>
      <c r="I243" s="21"/>
      <c r="J243" s="21">
        <f t="shared" si="25"/>
        <v>4</v>
      </c>
      <c r="K243" s="69">
        <f t="shared" si="26"/>
        <v>0.26666666666666666</v>
      </c>
      <c r="N243" s="2"/>
    </row>
    <row r="244" spans="1:14" ht="12.75">
      <c r="A244" s="28">
        <v>14</v>
      </c>
      <c r="B244" s="22" t="s">
        <v>31</v>
      </c>
      <c r="C244" s="21"/>
      <c r="D244" s="21">
        <v>3</v>
      </c>
      <c r="E244" s="21"/>
      <c r="F244" s="21"/>
      <c r="G244" s="21"/>
      <c r="H244" s="21"/>
      <c r="I244" s="21"/>
      <c r="J244" s="21">
        <f t="shared" si="25"/>
        <v>3</v>
      </c>
      <c r="K244" s="69">
        <f t="shared" si="26"/>
        <v>0.5</v>
      </c>
      <c r="N244" s="2"/>
    </row>
    <row r="245" spans="1:14" ht="12.75">
      <c r="A245" s="28">
        <v>15</v>
      </c>
      <c r="B245" s="22" t="s">
        <v>28</v>
      </c>
      <c r="C245" s="21"/>
      <c r="D245" s="21"/>
      <c r="E245" s="21"/>
      <c r="F245" s="21">
        <v>3</v>
      </c>
      <c r="G245" s="21"/>
      <c r="H245" s="21"/>
      <c r="I245" s="21"/>
      <c r="J245" s="21">
        <f t="shared" si="25"/>
        <v>3</v>
      </c>
      <c r="K245" s="69">
        <f t="shared" si="26"/>
        <v>0.5</v>
      </c>
      <c r="N245" s="2"/>
    </row>
    <row r="246" spans="1:11" ht="12.75">
      <c r="A246" s="28">
        <v>16</v>
      </c>
      <c r="B246" s="22" t="s">
        <v>26</v>
      </c>
      <c r="C246" s="21"/>
      <c r="D246" s="21"/>
      <c r="E246" s="21"/>
      <c r="F246" s="21">
        <v>3</v>
      </c>
      <c r="G246" s="21"/>
      <c r="H246" s="21"/>
      <c r="I246" s="21"/>
      <c r="J246" s="21">
        <f t="shared" si="25"/>
        <v>3</v>
      </c>
      <c r="K246" s="69">
        <f t="shared" si="26"/>
        <v>0.375</v>
      </c>
    </row>
    <row r="247" spans="1:11" ht="12.75">
      <c r="A247" s="28">
        <v>17</v>
      </c>
      <c r="B247" s="22" t="s">
        <v>24</v>
      </c>
      <c r="C247" s="21"/>
      <c r="D247" s="21"/>
      <c r="E247" s="21">
        <v>2</v>
      </c>
      <c r="F247" s="21"/>
      <c r="G247" s="21">
        <v>1</v>
      </c>
      <c r="H247" s="21"/>
      <c r="I247" s="21"/>
      <c r="J247" s="21">
        <f t="shared" si="25"/>
        <v>3</v>
      </c>
      <c r="K247" s="69">
        <f t="shared" si="26"/>
        <v>0.21428571428571427</v>
      </c>
    </row>
    <row r="248" spans="1:11" ht="12.75">
      <c r="A248" s="28">
        <v>18</v>
      </c>
      <c r="B248" s="22" t="s">
        <v>32</v>
      </c>
      <c r="C248" s="21">
        <v>2</v>
      </c>
      <c r="D248" s="21"/>
      <c r="E248" s="21"/>
      <c r="F248" s="21"/>
      <c r="G248" s="21"/>
      <c r="H248" s="21"/>
      <c r="I248" s="21"/>
      <c r="J248" s="21">
        <f t="shared" si="25"/>
        <v>2</v>
      </c>
      <c r="K248" s="69">
        <f t="shared" si="26"/>
        <v>0.4</v>
      </c>
    </row>
    <row r="249" spans="1:11" ht="12.75">
      <c r="A249" s="28">
        <v>19</v>
      </c>
      <c r="B249" s="22" t="s">
        <v>35</v>
      </c>
      <c r="C249" s="21">
        <v>2</v>
      </c>
      <c r="D249" s="21"/>
      <c r="E249" s="21"/>
      <c r="F249" s="21"/>
      <c r="G249" s="21"/>
      <c r="H249" s="21"/>
      <c r="I249" s="21"/>
      <c r="J249" s="21">
        <f t="shared" si="25"/>
        <v>2</v>
      </c>
      <c r="K249" s="69">
        <f t="shared" si="26"/>
        <v>0.4</v>
      </c>
    </row>
    <row r="250" spans="1:11" ht="12.75">
      <c r="A250" s="28">
        <v>20</v>
      </c>
      <c r="B250" s="22" t="s">
        <v>38</v>
      </c>
      <c r="C250" s="21"/>
      <c r="D250" s="21"/>
      <c r="E250" s="21"/>
      <c r="F250" s="21"/>
      <c r="G250" s="21">
        <v>2</v>
      </c>
      <c r="H250" s="21"/>
      <c r="I250" s="21"/>
      <c r="J250" s="21">
        <f t="shared" si="25"/>
        <v>2</v>
      </c>
      <c r="K250" s="69">
        <f t="shared" si="26"/>
        <v>0.4</v>
      </c>
    </row>
    <row r="251" spans="1:11" ht="12.75">
      <c r="A251" s="28">
        <v>21</v>
      </c>
      <c r="B251" s="22" t="s">
        <v>29</v>
      </c>
      <c r="C251" s="21">
        <v>1</v>
      </c>
      <c r="D251" s="21"/>
      <c r="E251" s="21"/>
      <c r="F251" s="21"/>
      <c r="G251" s="21"/>
      <c r="H251" s="21"/>
      <c r="I251" s="21"/>
      <c r="J251" s="21">
        <f t="shared" si="25"/>
        <v>1</v>
      </c>
      <c r="K251" s="69">
        <f t="shared" si="26"/>
        <v>0.2</v>
      </c>
    </row>
    <row r="252" spans="1:11" ht="12.75">
      <c r="A252" s="28">
        <v>22</v>
      </c>
      <c r="B252" s="22" t="s">
        <v>36</v>
      </c>
      <c r="C252" s="21"/>
      <c r="D252" s="21"/>
      <c r="E252" s="21"/>
      <c r="F252" s="21">
        <v>1</v>
      </c>
      <c r="G252" s="21"/>
      <c r="H252" s="21"/>
      <c r="I252" s="21"/>
      <c r="J252" s="21">
        <f t="shared" si="25"/>
        <v>1</v>
      </c>
      <c r="K252" s="69">
        <f t="shared" si="26"/>
        <v>0.16666666666666666</v>
      </c>
    </row>
    <row r="253" spans="1:11" ht="12.75">
      <c r="A253" s="28">
        <v>23</v>
      </c>
      <c r="B253" s="22" t="s">
        <v>37</v>
      </c>
      <c r="C253" s="21"/>
      <c r="D253" s="21"/>
      <c r="E253" s="21"/>
      <c r="F253" s="21">
        <v>1</v>
      </c>
      <c r="G253" s="21"/>
      <c r="H253" s="21"/>
      <c r="I253" s="21"/>
      <c r="J253" s="21">
        <f t="shared" si="25"/>
        <v>1</v>
      </c>
      <c r="K253" s="69">
        <f t="shared" si="26"/>
        <v>0.16666666666666666</v>
      </c>
    </row>
    <row r="254" spans="1:11" ht="12.75">
      <c r="A254" s="28">
        <v>24</v>
      </c>
      <c r="B254" s="22" t="s">
        <v>33</v>
      </c>
      <c r="C254" s="21"/>
      <c r="D254" s="21"/>
      <c r="E254" s="21"/>
      <c r="F254" s="21">
        <v>1</v>
      </c>
      <c r="G254" s="21"/>
      <c r="H254" s="21"/>
      <c r="I254" s="21"/>
      <c r="J254" s="21">
        <f t="shared" si="25"/>
        <v>1</v>
      </c>
      <c r="K254" s="69">
        <f t="shared" si="26"/>
        <v>0.16666666666666666</v>
      </c>
    </row>
    <row r="255" spans="1:11" ht="13.5" thickBot="1">
      <c r="A255" s="29">
        <v>25</v>
      </c>
      <c r="B255" s="30" t="s">
        <v>34</v>
      </c>
      <c r="C255" s="31"/>
      <c r="D255" s="31"/>
      <c r="E255" s="31"/>
      <c r="F255" s="31"/>
      <c r="G255" s="31">
        <v>0</v>
      </c>
      <c r="H255" s="31"/>
      <c r="I255" s="31"/>
      <c r="J255" s="31">
        <f t="shared" si="25"/>
        <v>0</v>
      </c>
      <c r="K255" s="70">
        <f t="shared" si="26"/>
        <v>0</v>
      </c>
    </row>
    <row r="256" ht="13.5" thickBot="1"/>
    <row r="257" spans="2:9" ht="12.75">
      <c r="B257" s="24" t="s">
        <v>43</v>
      </c>
      <c r="C257" s="124" t="s">
        <v>66</v>
      </c>
      <c r="D257" s="125"/>
      <c r="E257" s="125"/>
      <c r="F257" s="125"/>
      <c r="G257" s="125"/>
      <c r="H257" s="125"/>
      <c r="I257" s="126"/>
    </row>
    <row r="258" spans="2:9" ht="12.75">
      <c r="B258" s="71" t="s">
        <v>44</v>
      </c>
      <c r="C258" s="121" t="s">
        <v>67</v>
      </c>
      <c r="D258" s="122"/>
      <c r="E258" s="122"/>
      <c r="F258" s="122"/>
      <c r="G258" s="122"/>
      <c r="H258" s="122"/>
      <c r="I258" s="123"/>
    </row>
    <row r="259" spans="2:9" ht="12.75">
      <c r="B259" s="71" t="s">
        <v>45</v>
      </c>
      <c r="C259" s="121" t="s">
        <v>68</v>
      </c>
      <c r="D259" s="122"/>
      <c r="E259" s="122"/>
      <c r="F259" s="122"/>
      <c r="G259" s="122"/>
      <c r="H259" s="122"/>
      <c r="I259" s="123"/>
    </row>
    <row r="260" spans="2:9" ht="12.75">
      <c r="B260" s="71" t="s">
        <v>51</v>
      </c>
      <c r="C260" s="121" t="s">
        <v>69</v>
      </c>
      <c r="D260" s="122"/>
      <c r="E260" s="122"/>
      <c r="F260" s="122"/>
      <c r="G260" s="122"/>
      <c r="H260" s="122"/>
      <c r="I260" s="123"/>
    </row>
    <row r="261" spans="2:9" ht="12.75">
      <c r="B261" s="71" t="s">
        <v>70</v>
      </c>
      <c r="C261" s="121" t="s">
        <v>71</v>
      </c>
      <c r="D261" s="122"/>
      <c r="E261" s="122"/>
      <c r="F261" s="122"/>
      <c r="G261" s="122"/>
      <c r="H261" s="122"/>
      <c r="I261" s="123"/>
    </row>
    <row r="262" spans="2:9" ht="12.75">
      <c r="B262" s="71" t="s">
        <v>53</v>
      </c>
      <c r="C262" s="121" t="s">
        <v>72</v>
      </c>
      <c r="D262" s="122"/>
      <c r="E262" s="122"/>
      <c r="F262" s="122"/>
      <c r="G262" s="122"/>
      <c r="H262" s="122"/>
      <c r="I262" s="123"/>
    </row>
    <row r="263" spans="2:9" ht="12.75">
      <c r="B263" s="71" t="s">
        <v>58</v>
      </c>
      <c r="C263" s="121" t="s">
        <v>73</v>
      </c>
      <c r="D263" s="122"/>
      <c r="E263" s="122"/>
      <c r="F263" s="122"/>
      <c r="G263" s="122"/>
      <c r="H263" s="122"/>
      <c r="I263" s="123"/>
    </row>
    <row r="264" spans="2:9" ht="12.75">
      <c r="B264" s="71" t="s">
        <v>74</v>
      </c>
      <c r="C264" s="121" t="s">
        <v>75</v>
      </c>
      <c r="D264" s="122"/>
      <c r="E264" s="122"/>
      <c r="F264" s="122"/>
      <c r="G264" s="122"/>
      <c r="H264" s="122"/>
      <c r="I264" s="123"/>
    </row>
    <row r="265" spans="2:9" ht="12.75">
      <c r="B265" s="71" t="s">
        <v>60</v>
      </c>
      <c r="C265" s="121" t="s">
        <v>76</v>
      </c>
      <c r="D265" s="122"/>
      <c r="E265" s="122"/>
      <c r="F265" s="122"/>
      <c r="G265" s="122"/>
      <c r="H265" s="122"/>
      <c r="I265" s="123"/>
    </row>
    <row r="266" spans="2:9" ht="12.75">
      <c r="B266" s="71" t="s">
        <v>62</v>
      </c>
      <c r="C266" s="121" t="s">
        <v>77</v>
      </c>
      <c r="D266" s="122"/>
      <c r="E266" s="122"/>
      <c r="F266" s="122"/>
      <c r="G266" s="122"/>
      <c r="H266" s="122"/>
      <c r="I266" s="123"/>
    </row>
    <row r="267" spans="2:9" ht="13.5" thickBot="1">
      <c r="B267" s="72" t="s">
        <v>78</v>
      </c>
      <c r="C267" s="133" t="s">
        <v>79</v>
      </c>
      <c r="D267" s="134"/>
      <c r="E267" s="134"/>
      <c r="F267" s="134"/>
      <c r="G267" s="134"/>
      <c r="H267" s="134"/>
      <c r="I267" s="135"/>
    </row>
  </sheetData>
  <sheetProtection selectLockedCells="1" selectUnlockedCells="1"/>
  <mergeCells count="55">
    <mergeCell ref="J173:K173"/>
    <mergeCell ref="O86:Q86"/>
    <mergeCell ref="R86:T86"/>
    <mergeCell ref="J29:L29"/>
    <mergeCell ref="J57:L57"/>
    <mergeCell ref="C267:I267"/>
    <mergeCell ref="C261:I261"/>
    <mergeCell ref="C173:I173"/>
    <mergeCell ref="F115:H115"/>
    <mergeCell ref="I115:K115"/>
    <mergeCell ref="L115:N115"/>
    <mergeCell ref="O115:Q115"/>
    <mergeCell ref="A86:A87"/>
    <mergeCell ref="B86:B87"/>
    <mergeCell ref="C86:E86"/>
    <mergeCell ref="F86:H86"/>
    <mergeCell ref="I86:K86"/>
    <mergeCell ref="L86:N86"/>
    <mergeCell ref="X115:Z115"/>
    <mergeCell ref="A145:A146"/>
    <mergeCell ref="B145:B146"/>
    <mergeCell ref="C145:E145"/>
    <mergeCell ref="F145:H145"/>
    <mergeCell ref="U86:W86"/>
    <mergeCell ref="X86:Z86"/>
    <mergeCell ref="A115:A116"/>
    <mergeCell ref="B115:B116"/>
    <mergeCell ref="C115:E115"/>
    <mergeCell ref="O145:Q145"/>
    <mergeCell ref="R145:T145"/>
    <mergeCell ref="U145:W145"/>
    <mergeCell ref="C1:I1"/>
    <mergeCell ref="J1:L1"/>
    <mergeCell ref="C29:I29"/>
    <mergeCell ref="C57:I57"/>
    <mergeCell ref="C85:W85"/>
    <mergeCell ref="R115:T115"/>
    <mergeCell ref="U115:W115"/>
    <mergeCell ref="C264:I264"/>
    <mergeCell ref="C263:I263"/>
    <mergeCell ref="J201:K201"/>
    <mergeCell ref="J229:K229"/>
    <mergeCell ref="C265:I265"/>
    <mergeCell ref="C266:I266"/>
    <mergeCell ref="C262:I262"/>
    <mergeCell ref="C114:W114"/>
    <mergeCell ref="C144:W144"/>
    <mergeCell ref="C260:I260"/>
    <mergeCell ref="C259:I259"/>
    <mergeCell ref="C258:I258"/>
    <mergeCell ref="C257:I257"/>
    <mergeCell ref="I145:K145"/>
    <mergeCell ref="C201:I201"/>
    <mergeCell ref="C229:I229"/>
    <mergeCell ref="L145:N145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28125" style="0" bestFit="1" customWidth="1"/>
    <col min="2" max="2" width="19.57421875" style="0" customWidth="1"/>
    <col min="3" max="5" width="11.57421875" style="0" customWidth="1"/>
    <col min="6" max="6" width="6.7109375" style="0" bestFit="1" customWidth="1"/>
  </cols>
  <sheetData>
    <row r="1" spans="1:6" ht="12.75">
      <c r="A1" s="24" t="s">
        <v>80</v>
      </c>
      <c r="B1" s="74" t="s">
        <v>81</v>
      </c>
      <c r="C1" s="45" t="s">
        <v>82</v>
      </c>
      <c r="D1" s="45" t="s">
        <v>83</v>
      </c>
      <c r="E1" s="45" t="s">
        <v>84</v>
      </c>
      <c r="F1" s="55" t="s">
        <v>85</v>
      </c>
    </row>
    <row r="2" spans="1:6" ht="12.75">
      <c r="A2" s="71">
        <v>1</v>
      </c>
      <c r="B2" s="73" t="s">
        <v>14</v>
      </c>
      <c r="C2" s="18">
        <v>7</v>
      </c>
      <c r="D2" s="18">
        <v>45</v>
      </c>
      <c r="E2" s="18">
        <v>76</v>
      </c>
      <c r="F2" s="89">
        <v>5394</v>
      </c>
    </row>
    <row r="3" spans="1:6" ht="12.75">
      <c r="A3" s="28">
        <v>2</v>
      </c>
      <c r="B3" s="22" t="s">
        <v>15</v>
      </c>
      <c r="C3" s="21">
        <v>7</v>
      </c>
      <c r="D3" s="21">
        <v>43</v>
      </c>
      <c r="E3" s="21">
        <v>70</v>
      </c>
      <c r="F3" s="83">
        <v>3230</v>
      </c>
    </row>
    <row r="4" spans="1:6" ht="12.75">
      <c r="A4" s="28">
        <v>3</v>
      </c>
      <c r="B4" s="22" t="s">
        <v>16</v>
      </c>
      <c r="C4" s="21">
        <v>6</v>
      </c>
      <c r="D4" s="21">
        <v>32</v>
      </c>
      <c r="E4" s="21">
        <v>37</v>
      </c>
      <c r="F4" s="83">
        <v>-119</v>
      </c>
    </row>
    <row r="5" spans="1:6" ht="12.75">
      <c r="A5" s="28">
        <v>4</v>
      </c>
      <c r="B5" s="22" t="s">
        <v>17</v>
      </c>
      <c r="C5" s="21">
        <v>5</v>
      </c>
      <c r="D5" s="21">
        <v>29</v>
      </c>
      <c r="E5" s="21">
        <v>33</v>
      </c>
      <c r="F5" s="83">
        <v>-2475</v>
      </c>
    </row>
    <row r="6" spans="1:6" ht="12.75">
      <c r="A6" s="28">
        <v>5</v>
      </c>
      <c r="B6" s="22" t="s">
        <v>18</v>
      </c>
      <c r="C6" s="21">
        <v>5</v>
      </c>
      <c r="D6" s="21">
        <v>30</v>
      </c>
      <c r="E6" s="21">
        <v>32</v>
      </c>
      <c r="F6" s="83">
        <v>-615</v>
      </c>
    </row>
    <row r="7" spans="1:6" ht="12.75">
      <c r="A7" s="28">
        <v>6</v>
      </c>
      <c r="B7" s="22" t="s">
        <v>19</v>
      </c>
      <c r="C7" s="21">
        <v>7</v>
      </c>
      <c r="D7" s="21">
        <v>33</v>
      </c>
      <c r="E7" s="21">
        <v>31</v>
      </c>
      <c r="F7" s="83">
        <v>-467</v>
      </c>
    </row>
    <row r="8" spans="1:6" ht="12.75">
      <c r="A8" s="28">
        <v>7</v>
      </c>
      <c r="B8" s="22" t="s">
        <v>20</v>
      </c>
      <c r="C8" s="21">
        <v>5</v>
      </c>
      <c r="D8" s="21">
        <v>24</v>
      </c>
      <c r="E8" s="21">
        <v>28</v>
      </c>
      <c r="F8" s="83">
        <v>-843</v>
      </c>
    </row>
    <row r="9" spans="1:6" ht="12.75">
      <c r="A9" s="28">
        <v>8</v>
      </c>
      <c r="B9" s="22" t="s">
        <v>21</v>
      </c>
      <c r="C9" s="21">
        <v>5</v>
      </c>
      <c r="D9" s="21">
        <v>25</v>
      </c>
      <c r="E9" s="21">
        <v>27</v>
      </c>
      <c r="F9" s="83">
        <v>698</v>
      </c>
    </row>
    <row r="10" spans="1:6" ht="12.75">
      <c r="A10" s="28">
        <v>9</v>
      </c>
      <c r="B10" s="22" t="s">
        <v>22</v>
      </c>
      <c r="C10" s="21">
        <v>6</v>
      </c>
      <c r="D10" s="21">
        <v>30</v>
      </c>
      <c r="E10" s="21">
        <v>27</v>
      </c>
      <c r="F10" s="83">
        <v>-1231</v>
      </c>
    </row>
    <row r="11" spans="1:6" ht="12.75">
      <c r="A11" s="28">
        <v>10</v>
      </c>
      <c r="B11" s="22" t="s">
        <v>23</v>
      </c>
      <c r="C11" s="21">
        <v>2</v>
      </c>
      <c r="D11" s="21">
        <v>13</v>
      </c>
      <c r="E11" s="21">
        <v>20</v>
      </c>
      <c r="F11" s="83">
        <v>289</v>
      </c>
    </row>
    <row r="12" spans="1:6" ht="12.75">
      <c r="A12" s="28">
        <v>11</v>
      </c>
      <c r="B12" s="22" t="s">
        <v>24</v>
      </c>
      <c r="C12" s="21">
        <v>2</v>
      </c>
      <c r="D12" s="21">
        <v>11</v>
      </c>
      <c r="E12" s="21">
        <v>14</v>
      </c>
      <c r="F12" s="83">
        <v>-1080</v>
      </c>
    </row>
    <row r="13" spans="1:6" ht="12.75">
      <c r="A13" s="28">
        <v>12</v>
      </c>
      <c r="B13" s="22" t="s">
        <v>25</v>
      </c>
      <c r="C13" s="21">
        <v>1</v>
      </c>
      <c r="D13" s="21">
        <v>5</v>
      </c>
      <c r="E13" s="21">
        <v>13</v>
      </c>
      <c r="F13" s="83">
        <v>474</v>
      </c>
    </row>
    <row r="14" spans="1:6" ht="12.75">
      <c r="A14" s="28">
        <v>13</v>
      </c>
      <c r="B14" s="22" t="s">
        <v>26</v>
      </c>
      <c r="C14" s="21">
        <v>1</v>
      </c>
      <c r="D14" s="21">
        <v>8</v>
      </c>
      <c r="E14" s="21">
        <v>13</v>
      </c>
      <c r="F14" s="83">
        <v>432</v>
      </c>
    </row>
    <row r="15" spans="1:6" ht="12.75">
      <c r="A15" s="28">
        <v>14</v>
      </c>
      <c r="B15" s="22" t="s">
        <v>27</v>
      </c>
      <c r="C15" s="21">
        <v>3</v>
      </c>
      <c r="D15" s="21">
        <v>15</v>
      </c>
      <c r="E15" s="21">
        <v>8</v>
      </c>
      <c r="F15" s="83">
        <v>-1250</v>
      </c>
    </row>
    <row r="16" spans="1:6" ht="12.75">
      <c r="A16" s="28">
        <v>15</v>
      </c>
      <c r="B16" s="22" t="s">
        <v>28</v>
      </c>
      <c r="C16" s="21">
        <v>1</v>
      </c>
      <c r="D16" s="21">
        <v>6</v>
      </c>
      <c r="E16" s="21">
        <v>7</v>
      </c>
      <c r="F16" s="83">
        <v>147</v>
      </c>
    </row>
    <row r="17" spans="1:6" ht="12.75">
      <c r="A17" s="28">
        <v>16</v>
      </c>
      <c r="B17" s="22" t="s">
        <v>29</v>
      </c>
      <c r="C17" s="21">
        <v>1</v>
      </c>
      <c r="D17" s="21">
        <v>5</v>
      </c>
      <c r="E17" s="21">
        <v>7</v>
      </c>
      <c r="F17" s="83">
        <v>6</v>
      </c>
    </row>
    <row r="18" spans="1:6" ht="12.75">
      <c r="A18" s="28">
        <v>17</v>
      </c>
      <c r="B18" s="22" t="s">
        <v>30</v>
      </c>
      <c r="C18" s="21">
        <v>1</v>
      </c>
      <c r="D18" s="21">
        <v>4</v>
      </c>
      <c r="E18" s="21">
        <v>6</v>
      </c>
      <c r="F18" s="83">
        <v>-368</v>
      </c>
    </row>
    <row r="19" spans="1:6" ht="12.75">
      <c r="A19" s="28">
        <v>18</v>
      </c>
      <c r="B19" s="22" t="s">
        <v>31</v>
      </c>
      <c r="C19" s="21">
        <v>1</v>
      </c>
      <c r="D19" s="21">
        <v>5</v>
      </c>
      <c r="E19" s="21">
        <v>5</v>
      </c>
      <c r="F19" s="83">
        <v>-412</v>
      </c>
    </row>
    <row r="20" spans="1:6" ht="12.75">
      <c r="A20" s="28">
        <v>19</v>
      </c>
      <c r="B20" s="22" t="s">
        <v>32</v>
      </c>
      <c r="C20" s="21">
        <v>1</v>
      </c>
      <c r="D20" s="21">
        <v>5</v>
      </c>
      <c r="E20" s="21">
        <v>4</v>
      </c>
      <c r="F20" s="83">
        <v>16</v>
      </c>
    </row>
    <row r="21" spans="1:6" ht="12.75">
      <c r="A21" s="28">
        <v>20</v>
      </c>
      <c r="B21" s="22" t="s">
        <v>33</v>
      </c>
      <c r="C21" s="21">
        <v>1</v>
      </c>
      <c r="D21" s="21">
        <v>6</v>
      </c>
      <c r="E21" s="21">
        <v>4</v>
      </c>
      <c r="F21" s="83">
        <v>-209</v>
      </c>
    </row>
    <row r="22" spans="1:6" ht="12.75">
      <c r="A22" s="28">
        <v>21</v>
      </c>
      <c r="B22" s="22" t="s">
        <v>34</v>
      </c>
      <c r="C22" s="21">
        <v>1</v>
      </c>
      <c r="D22" s="21">
        <v>4</v>
      </c>
      <c r="E22" s="21">
        <v>4</v>
      </c>
      <c r="F22" s="83">
        <v>-266</v>
      </c>
    </row>
    <row r="23" spans="1:6" ht="12.75">
      <c r="A23" s="28">
        <v>22</v>
      </c>
      <c r="B23" s="22" t="s">
        <v>35</v>
      </c>
      <c r="C23" s="21">
        <v>1</v>
      </c>
      <c r="D23" s="21">
        <v>5</v>
      </c>
      <c r="E23" s="21">
        <v>3</v>
      </c>
      <c r="F23" s="83">
        <v>-121</v>
      </c>
    </row>
    <row r="24" spans="1:6" ht="12.75">
      <c r="A24" s="28">
        <v>23</v>
      </c>
      <c r="B24" s="22" t="s">
        <v>36</v>
      </c>
      <c r="C24" s="21">
        <v>1</v>
      </c>
      <c r="D24" s="21">
        <v>6</v>
      </c>
      <c r="E24" s="21">
        <v>3</v>
      </c>
      <c r="F24" s="83">
        <v>-455</v>
      </c>
    </row>
    <row r="25" spans="1:6" ht="12.75">
      <c r="A25" s="28">
        <v>24</v>
      </c>
      <c r="B25" s="22" t="s">
        <v>37</v>
      </c>
      <c r="C25" s="21">
        <v>1</v>
      </c>
      <c r="D25" s="21">
        <v>6</v>
      </c>
      <c r="E25" s="21">
        <v>3</v>
      </c>
      <c r="F25" s="83">
        <v>-517</v>
      </c>
    </row>
    <row r="26" spans="1:6" ht="13.5" thickBot="1">
      <c r="A26" s="29">
        <v>25</v>
      </c>
      <c r="B26" s="30" t="s">
        <v>38</v>
      </c>
      <c r="C26" s="31">
        <v>1</v>
      </c>
      <c r="D26" s="31">
        <v>5</v>
      </c>
      <c r="E26" s="31">
        <v>2</v>
      </c>
      <c r="F26" s="84">
        <v>-258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11.57421875" defaultRowHeight="12.75"/>
  <cols>
    <col min="1" max="1" width="3.28125" style="3" bestFit="1" customWidth="1"/>
    <col min="2" max="2" width="10.28125" style="3" bestFit="1" customWidth="1"/>
    <col min="3" max="3" width="15.00390625" style="3" bestFit="1" customWidth="1"/>
    <col min="4" max="4" width="5.00390625" style="13" bestFit="1" customWidth="1"/>
    <col min="5" max="5" width="5.140625" style="13" bestFit="1" customWidth="1"/>
    <col min="6" max="6" width="5.57421875" style="13" bestFit="1" customWidth="1"/>
    <col min="7" max="7" width="3.421875" style="13" bestFit="1" customWidth="1"/>
    <col min="8" max="8" width="5.00390625" style="13" bestFit="1" customWidth="1"/>
    <col min="9" max="9" width="5.140625" style="13" bestFit="1" customWidth="1"/>
    <col min="10" max="10" width="6.57421875" style="13" bestFit="1" customWidth="1"/>
    <col min="11" max="11" width="3.421875" style="13" bestFit="1" customWidth="1"/>
    <col min="12" max="13" width="5.140625" style="13" bestFit="1" customWidth="1"/>
    <col min="14" max="14" width="6.57421875" style="13" bestFit="1" customWidth="1"/>
    <col min="15" max="15" width="3.421875" style="13" bestFit="1" customWidth="1"/>
    <col min="16" max="17" width="5.140625" style="13" bestFit="1" customWidth="1"/>
    <col min="18" max="18" width="5.57421875" style="13" bestFit="1" customWidth="1"/>
    <col min="19" max="19" width="3.421875" style="13" bestFit="1" customWidth="1"/>
    <col min="20" max="21" width="5.140625" style="13" bestFit="1" customWidth="1"/>
    <col min="22" max="22" width="5.57421875" style="13" bestFit="1" customWidth="1"/>
    <col min="23" max="23" width="3.421875" style="13" bestFit="1" customWidth="1"/>
    <col min="24" max="24" width="4.8515625" style="13" bestFit="1" customWidth="1"/>
    <col min="25" max="25" width="5.140625" style="13" bestFit="1" customWidth="1"/>
    <col min="26" max="26" width="6.57421875" style="13" bestFit="1" customWidth="1"/>
    <col min="27" max="27" width="3.421875" style="13" bestFit="1" customWidth="1"/>
    <col min="28" max="28" width="4.8515625" style="13" bestFit="1" customWidth="1"/>
    <col min="29" max="29" width="5.140625" style="13" bestFit="1" customWidth="1"/>
    <col min="30" max="30" width="6.57421875" style="13" bestFit="1" customWidth="1"/>
    <col min="31" max="31" width="3.421875" style="13" bestFit="1" customWidth="1"/>
    <col min="32" max="32" width="7.28125" style="3" bestFit="1" customWidth="1"/>
    <col min="33" max="33" width="6.57421875" style="3" customWidth="1"/>
    <col min="34" max="34" width="5.00390625" style="3" bestFit="1" customWidth="1"/>
    <col min="35" max="35" width="7.140625" style="3" bestFit="1" customWidth="1"/>
    <col min="36" max="36" width="6.7109375" style="3" bestFit="1" customWidth="1"/>
    <col min="37" max="37" width="7.57421875" style="3" bestFit="1" customWidth="1"/>
    <col min="38" max="39" width="11.57421875" style="3" customWidth="1"/>
    <col min="40" max="40" width="4.8515625" style="3" customWidth="1"/>
    <col min="41" max="41" width="6.421875" style="3" customWidth="1"/>
    <col min="42" max="42" width="2.57421875" style="3" customWidth="1"/>
    <col min="43" max="16384" width="11.57421875" style="3" customWidth="1"/>
  </cols>
  <sheetData>
    <row r="1" spans="1:37" ht="12.75">
      <c r="A1" s="140" t="s">
        <v>0</v>
      </c>
      <c r="B1" s="141" t="s">
        <v>86</v>
      </c>
      <c r="C1" s="141" t="s">
        <v>87</v>
      </c>
      <c r="D1" s="137" t="s">
        <v>88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9"/>
      <c r="AF1" s="45" t="s">
        <v>89</v>
      </c>
      <c r="AG1" s="45" t="s">
        <v>90</v>
      </c>
      <c r="AH1" s="45" t="s">
        <v>91</v>
      </c>
      <c r="AI1" s="45" t="s">
        <v>92</v>
      </c>
      <c r="AJ1" s="45" t="s">
        <v>93</v>
      </c>
      <c r="AK1" s="55"/>
    </row>
    <row r="2" spans="1:37" ht="76.5" customHeight="1">
      <c r="A2" s="131"/>
      <c r="B2" s="132"/>
      <c r="C2" s="132"/>
      <c r="D2" s="127" t="s">
        <v>4</v>
      </c>
      <c r="E2" s="127"/>
      <c r="F2" s="127"/>
      <c r="G2" s="127"/>
      <c r="H2" s="127" t="s">
        <v>5</v>
      </c>
      <c r="I2" s="127"/>
      <c r="J2" s="127"/>
      <c r="K2" s="127"/>
      <c r="L2" s="127" t="s">
        <v>6</v>
      </c>
      <c r="M2" s="127"/>
      <c r="N2" s="127"/>
      <c r="O2" s="127"/>
      <c r="P2" s="127" t="s">
        <v>7</v>
      </c>
      <c r="Q2" s="127"/>
      <c r="R2" s="127"/>
      <c r="S2" s="127"/>
      <c r="T2" s="129" t="s">
        <v>8</v>
      </c>
      <c r="U2" s="129"/>
      <c r="V2" s="129"/>
      <c r="W2" s="129"/>
      <c r="X2" s="129" t="s">
        <v>9</v>
      </c>
      <c r="Y2" s="129"/>
      <c r="Z2" s="129"/>
      <c r="AA2" s="129"/>
      <c r="AB2" s="129" t="s">
        <v>10</v>
      </c>
      <c r="AC2" s="129"/>
      <c r="AD2" s="129"/>
      <c r="AE2" s="129"/>
      <c r="AF2" s="130" t="s">
        <v>11</v>
      </c>
      <c r="AG2" s="130"/>
      <c r="AH2" s="130"/>
      <c r="AI2" s="130" t="s">
        <v>94</v>
      </c>
      <c r="AJ2" s="130"/>
      <c r="AK2" s="27" t="s">
        <v>95</v>
      </c>
    </row>
    <row r="3" spans="1:37" ht="12.75">
      <c r="A3" s="131"/>
      <c r="B3" s="132"/>
      <c r="C3" s="132"/>
      <c r="D3" s="90" t="s">
        <v>96</v>
      </c>
      <c r="E3" s="37" t="s">
        <v>97</v>
      </c>
      <c r="F3" s="37" t="s">
        <v>90</v>
      </c>
      <c r="G3" s="37" t="s">
        <v>93</v>
      </c>
      <c r="H3" s="90" t="s">
        <v>96</v>
      </c>
      <c r="I3" s="37" t="s">
        <v>97</v>
      </c>
      <c r="J3" s="37" t="s">
        <v>90</v>
      </c>
      <c r="K3" s="37" t="s">
        <v>93</v>
      </c>
      <c r="L3" s="90" t="s">
        <v>96</v>
      </c>
      <c r="M3" s="37" t="s">
        <v>97</v>
      </c>
      <c r="N3" s="37" t="s">
        <v>90</v>
      </c>
      <c r="O3" s="37" t="s">
        <v>93</v>
      </c>
      <c r="P3" s="90" t="s">
        <v>96</v>
      </c>
      <c r="Q3" s="37" t="s">
        <v>97</v>
      </c>
      <c r="R3" s="37" t="s">
        <v>90</v>
      </c>
      <c r="S3" s="37" t="s">
        <v>93</v>
      </c>
      <c r="T3" s="108" t="s">
        <v>96</v>
      </c>
      <c r="U3" s="38" t="s">
        <v>97</v>
      </c>
      <c r="V3" s="38" t="s">
        <v>90</v>
      </c>
      <c r="W3" s="38" t="s">
        <v>93</v>
      </c>
      <c r="X3" s="108" t="s">
        <v>96</v>
      </c>
      <c r="Y3" s="38" t="s">
        <v>97</v>
      </c>
      <c r="Z3" s="38" t="s">
        <v>90</v>
      </c>
      <c r="AA3" s="38" t="s">
        <v>93</v>
      </c>
      <c r="AB3" s="108" t="s">
        <v>96</v>
      </c>
      <c r="AC3" s="38" t="s">
        <v>97</v>
      </c>
      <c r="AD3" s="38" t="s">
        <v>90</v>
      </c>
      <c r="AE3" s="38" t="s">
        <v>93</v>
      </c>
      <c r="AF3" s="18" t="s">
        <v>97</v>
      </c>
      <c r="AG3" s="18" t="s">
        <v>90</v>
      </c>
      <c r="AH3" s="18" t="s">
        <v>93</v>
      </c>
      <c r="AI3" s="18" t="s">
        <v>98</v>
      </c>
      <c r="AJ3" s="18" t="s">
        <v>99</v>
      </c>
      <c r="AK3" s="75"/>
    </row>
    <row r="4" spans="1:37" ht="12.75">
      <c r="A4" s="76">
        <v>1</v>
      </c>
      <c r="B4" s="42" t="s">
        <v>100</v>
      </c>
      <c r="C4" s="42" t="s">
        <v>101</v>
      </c>
      <c r="D4" s="21" t="s">
        <v>102</v>
      </c>
      <c r="E4" s="21">
        <v>761</v>
      </c>
      <c r="F4" s="44">
        <v>84.5555555555556</v>
      </c>
      <c r="G4" s="21">
        <v>7</v>
      </c>
      <c r="H4" s="21" t="s">
        <v>102</v>
      </c>
      <c r="I4" s="21">
        <v>556</v>
      </c>
      <c r="J4" s="44">
        <v>69.5</v>
      </c>
      <c r="K4" s="21">
        <v>5</v>
      </c>
      <c r="L4" s="21" t="s">
        <v>102</v>
      </c>
      <c r="M4" s="21">
        <v>773</v>
      </c>
      <c r="N4" s="44">
        <v>85.8888888888889</v>
      </c>
      <c r="O4" s="21">
        <v>5</v>
      </c>
      <c r="P4" s="21"/>
      <c r="Q4" s="21"/>
      <c r="R4" s="44"/>
      <c r="S4" s="21"/>
      <c r="T4" s="21" t="s">
        <v>102</v>
      </c>
      <c r="U4" s="21">
        <v>536</v>
      </c>
      <c r="V4" s="44">
        <v>59.5555555555556</v>
      </c>
      <c r="W4" s="21">
        <v>3</v>
      </c>
      <c r="X4" s="21" t="s">
        <v>102</v>
      </c>
      <c r="Y4" s="21">
        <v>938</v>
      </c>
      <c r="Z4" s="44">
        <v>156.333333333333</v>
      </c>
      <c r="AA4" s="21">
        <v>3</v>
      </c>
      <c r="AB4" s="21" t="s">
        <v>102</v>
      </c>
      <c r="AC4" s="21">
        <v>371</v>
      </c>
      <c r="AD4" s="44">
        <v>74.2</v>
      </c>
      <c r="AE4" s="21">
        <v>2</v>
      </c>
      <c r="AF4" s="54">
        <v>3935</v>
      </c>
      <c r="AG4" s="44">
        <v>85.54347826086956</v>
      </c>
      <c r="AH4" s="54">
        <v>25</v>
      </c>
      <c r="AI4" s="44">
        <v>655.8333333333334</v>
      </c>
      <c r="AJ4" s="44">
        <v>4.166666666666667</v>
      </c>
      <c r="AK4" s="40">
        <f aca="true" t="shared" si="0" ref="AK4:AK35">AI4*7</f>
        <v>4590.833333333334</v>
      </c>
    </row>
    <row r="5" spans="1:37" ht="12.75">
      <c r="A5" s="76">
        <v>2</v>
      </c>
      <c r="B5" s="42" t="s">
        <v>103</v>
      </c>
      <c r="C5" s="42" t="s">
        <v>104</v>
      </c>
      <c r="D5" s="21" t="s">
        <v>105</v>
      </c>
      <c r="E5" s="21">
        <v>683</v>
      </c>
      <c r="F5" s="44">
        <v>75.8888888888889</v>
      </c>
      <c r="G5" s="21">
        <v>5</v>
      </c>
      <c r="H5" s="21" t="s">
        <v>105</v>
      </c>
      <c r="I5" s="21">
        <v>430</v>
      </c>
      <c r="J5" s="44">
        <v>47.7777777777778</v>
      </c>
      <c r="K5" s="21">
        <v>1</v>
      </c>
      <c r="L5" s="21" t="s">
        <v>105</v>
      </c>
      <c r="M5" s="21">
        <v>591</v>
      </c>
      <c r="N5" s="44">
        <v>65.6666666666667</v>
      </c>
      <c r="O5" s="21">
        <v>3</v>
      </c>
      <c r="P5" s="21" t="s">
        <v>105</v>
      </c>
      <c r="Q5" s="21">
        <v>236</v>
      </c>
      <c r="R5" s="44">
        <v>47.2</v>
      </c>
      <c r="S5" s="21">
        <v>2</v>
      </c>
      <c r="T5" s="21" t="s">
        <v>105</v>
      </c>
      <c r="U5" s="21">
        <v>435</v>
      </c>
      <c r="V5" s="44">
        <v>72.5</v>
      </c>
      <c r="W5" s="21">
        <v>3</v>
      </c>
      <c r="X5" s="21" t="s">
        <v>105</v>
      </c>
      <c r="Y5" s="21">
        <v>831</v>
      </c>
      <c r="Z5" s="44">
        <v>103.875</v>
      </c>
      <c r="AA5" s="21">
        <v>5</v>
      </c>
      <c r="AB5" s="21" t="s">
        <v>105</v>
      </c>
      <c r="AC5" s="21">
        <v>309</v>
      </c>
      <c r="AD5" s="44">
        <v>51.5</v>
      </c>
      <c r="AE5" s="21">
        <v>0</v>
      </c>
      <c r="AF5" s="54">
        <v>3515</v>
      </c>
      <c r="AG5" s="44">
        <v>67.59615384615387</v>
      </c>
      <c r="AH5" s="54">
        <v>19</v>
      </c>
      <c r="AI5" s="44">
        <v>502.14285714285717</v>
      </c>
      <c r="AJ5" s="44">
        <v>2.7142857142857144</v>
      </c>
      <c r="AK5" s="40">
        <f t="shared" si="0"/>
        <v>3515</v>
      </c>
    </row>
    <row r="6" spans="1:37" ht="12.75">
      <c r="A6" s="76">
        <v>3</v>
      </c>
      <c r="B6" s="42" t="s">
        <v>106</v>
      </c>
      <c r="C6" s="42" t="s">
        <v>107</v>
      </c>
      <c r="D6" s="21"/>
      <c r="E6" s="21"/>
      <c r="F6" s="44"/>
      <c r="G6" s="21"/>
      <c r="H6" s="21" t="s">
        <v>105</v>
      </c>
      <c r="I6" s="21">
        <v>615</v>
      </c>
      <c r="J6" s="44">
        <v>68.3333333333333</v>
      </c>
      <c r="K6" s="21">
        <v>4</v>
      </c>
      <c r="L6" s="21" t="s">
        <v>105</v>
      </c>
      <c r="M6" s="21">
        <v>467</v>
      </c>
      <c r="N6" s="44">
        <v>51.8888888888889</v>
      </c>
      <c r="O6" s="21">
        <v>1</v>
      </c>
      <c r="P6" s="21" t="s">
        <v>105</v>
      </c>
      <c r="Q6" s="21">
        <v>154</v>
      </c>
      <c r="R6" s="44">
        <v>38.5</v>
      </c>
      <c r="S6" s="21">
        <v>1</v>
      </c>
      <c r="T6" s="21" t="s">
        <v>105</v>
      </c>
      <c r="U6" s="21">
        <v>272</v>
      </c>
      <c r="V6" s="44">
        <v>38.8571428571429</v>
      </c>
      <c r="W6" s="21">
        <v>0</v>
      </c>
      <c r="X6" s="21" t="s">
        <v>105</v>
      </c>
      <c r="Y6" s="21">
        <v>709</v>
      </c>
      <c r="Z6" s="44">
        <v>88.625</v>
      </c>
      <c r="AA6" s="21">
        <v>3</v>
      </c>
      <c r="AB6" s="21" t="s">
        <v>105</v>
      </c>
      <c r="AC6" s="21">
        <v>565</v>
      </c>
      <c r="AD6" s="44">
        <v>94.1666666666667</v>
      </c>
      <c r="AE6" s="21">
        <v>4</v>
      </c>
      <c r="AF6" s="54">
        <v>2782</v>
      </c>
      <c r="AG6" s="44">
        <v>64.69767441860466</v>
      </c>
      <c r="AH6" s="54">
        <v>13</v>
      </c>
      <c r="AI6" s="44">
        <v>463.6666666666667</v>
      </c>
      <c r="AJ6" s="44">
        <v>2.1666666666666665</v>
      </c>
      <c r="AK6" s="40">
        <f t="shared" si="0"/>
        <v>3245.666666666667</v>
      </c>
    </row>
    <row r="7" spans="1:37" ht="12.75">
      <c r="A7" s="76">
        <v>4</v>
      </c>
      <c r="B7" s="42" t="s">
        <v>108</v>
      </c>
      <c r="C7" s="42" t="s">
        <v>101</v>
      </c>
      <c r="D7" s="21"/>
      <c r="E7" s="21"/>
      <c r="F7" s="44"/>
      <c r="G7" s="21"/>
      <c r="H7" s="21" t="s">
        <v>102</v>
      </c>
      <c r="I7" s="21">
        <v>828</v>
      </c>
      <c r="J7" s="44">
        <v>103.5</v>
      </c>
      <c r="K7" s="21">
        <v>6</v>
      </c>
      <c r="L7" s="21" t="s">
        <v>102</v>
      </c>
      <c r="M7" s="21">
        <v>596</v>
      </c>
      <c r="N7" s="44">
        <v>66.2222222222222</v>
      </c>
      <c r="O7" s="21">
        <v>4</v>
      </c>
      <c r="P7" s="21"/>
      <c r="Q7" s="21"/>
      <c r="R7" s="44"/>
      <c r="S7" s="21"/>
      <c r="T7" s="21" t="s">
        <v>102</v>
      </c>
      <c r="U7" s="21">
        <v>512</v>
      </c>
      <c r="V7" s="44">
        <v>64</v>
      </c>
      <c r="W7" s="21">
        <v>4</v>
      </c>
      <c r="X7" s="21" t="s">
        <v>102</v>
      </c>
      <c r="Y7" s="21">
        <v>812</v>
      </c>
      <c r="Z7" s="44">
        <v>101.5</v>
      </c>
      <c r="AA7" s="21">
        <v>5</v>
      </c>
      <c r="AB7" s="21"/>
      <c r="AC7" s="21"/>
      <c r="AD7" s="44"/>
      <c r="AE7" s="21"/>
      <c r="AF7" s="54">
        <v>2748</v>
      </c>
      <c r="AG7" s="44">
        <v>83.27272727272727</v>
      </c>
      <c r="AH7" s="54">
        <v>19</v>
      </c>
      <c r="AI7" s="44">
        <v>687</v>
      </c>
      <c r="AJ7" s="44">
        <v>4.75</v>
      </c>
      <c r="AK7" s="40">
        <f t="shared" si="0"/>
        <v>4809</v>
      </c>
    </row>
    <row r="8" spans="1:37" ht="12.75">
      <c r="A8" s="76">
        <v>5</v>
      </c>
      <c r="B8" s="42" t="s">
        <v>109</v>
      </c>
      <c r="C8" s="42" t="s">
        <v>110</v>
      </c>
      <c r="D8" s="21"/>
      <c r="E8" s="21"/>
      <c r="F8" s="44"/>
      <c r="G8" s="21"/>
      <c r="H8" s="21" t="s">
        <v>102</v>
      </c>
      <c r="I8" s="21">
        <v>148</v>
      </c>
      <c r="J8" s="44">
        <v>37</v>
      </c>
      <c r="K8" s="21">
        <v>1</v>
      </c>
      <c r="L8" s="21" t="s">
        <v>102</v>
      </c>
      <c r="M8" s="21">
        <v>900</v>
      </c>
      <c r="N8" s="44">
        <v>112.5</v>
      </c>
      <c r="O8" s="21">
        <v>7</v>
      </c>
      <c r="P8" s="21" t="s">
        <v>102</v>
      </c>
      <c r="Q8" s="21">
        <v>641</v>
      </c>
      <c r="R8" s="44">
        <v>80.125</v>
      </c>
      <c r="S8" s="21">
        <v>4</v>
      </c>
      <c r="T8" s="21" t="s">
        <v>102</v>
      </c>
      <c r="U8" s="21">
        <v>271</v>
      </c>
      <c r="V8" s="44">
        <v>33.875</v>
      </c>
      <c r="W8" s="21">
        <v>2</v>
      </c>
      <c r="X8" s="21" t="s">
        <v>102</v>
      </c>
      <c r="Y8" s="21">
        <v>249</v>
      </c>
      <c r="Z8" s="44">
        <v>35.5714285714286</v>
      </c>
      <c r="AA8" s="21">
        <v>1</v>
      </c>
      <c r="AB8" s="21"/>
      <c r="AC8" s="21"/>
      <c r="AD8" s="44"/>
      <c r="AE8" s="21"/>
      <c r="AF8" s="54">
        <v>2209</v>
      </c>
      <c r="AG8" s="44">
        <v>63.11428571428573</v>
      </c>
      <c r="AH8" s="54">
        <v>15</v>
      </c>
      <c r="AI8" s="44">
        <v>441.8</v>
      </c>
      <c r="AJ8" s="44">
        <v>3</v>
      </c>
      <c r="AK8" s="40">
        <f t="shared" si="0"/>
        <v>3092.6</v>
      </c>
    </row>
    <row r="9" spans="1:37" ht="12.75">
      <c r="A9" s="76">
        <v>6</v>
      </c>
      <c r="B9" s="42" t="s">
        <v>111</v>
      </c>
      <c r="C9" s="42" t="s">
        <v>112</v>
      </c>
      <c r="D9" s="21" t="s">
        <v>113</v>
      </c>
      <c r="E9" s="21">
        <v>226</v>
      </c>
      <c r="F9" s="44">
        <v>45.2</v>
      </c>
      <c r="G9" s="21">
        <v>2</v>
      </c>
      <c r="H9" s="21"/>
      <c r="I9" s="21"/>
      <c r="J9" s="44"/>
      <c r="K9" s="21"/>
      <c r="L9" s="21" t="s">
        <v>113</v>
      </c>
      <c r="M9" s="21">
        <v>368</v>
      </c>
      <c r="N9" s="44">
        <v>52.5714285714286</v>
      </c>
      <c r="O9" s="21">
        <v>3</v>
      </c>
      <c r="P9" s="21"/>
      <c r="Q9" s="21"/>
      <c r="R9" s="44"/>
      <c r="S9" s="21"/>
      <c r="T9" s="21" t="s">
        <v>114</v>
      </c>
      <c r="U9" s="21">
        <v>167</v>
      </c>
      <c r="V9" s="44">
        <v>41.75</v>
      </c>
      <c r="W9" s="21">
        <v>1</v>
      </c>
      <c r="X9" s="21" t="s">
        <v>113</v>
      </c>
      <c r="Y9" s="21">
        <v>915</v>
      </c>
      <c r="Z9" s="44">
        <v>114.375</v>
      </c>
      <c r="AA9" s="21">
        <v>6</v>
      </c>
      <c r="AB9" s="21" t="s">
        <v>113</v>
      </c>
      <c r="AC9" s="21">
        <v>123</v>
      </c>
      <c r="AD9" s="44">
        <v>41</v>
      </c>
      <c r="AE9" s="21">
        <v>1</v>
      </c>
      <c r="AF9" s="54">
        <v>1799</v>
      </c>
      <c r="AG9" s="44">
        <v>66.62962962962963</v>
      </c>
      <c r="AH9" s="54">
        <v>13</v>
      </c>
      <c r="AI9" s="44">
        <v>359.8</v>
      </c>
      <c r="AJ9" s="44">
        <v>2.6</v>
      </c>
      <c r="AK9" s="40">
        <f t="shared" si="0"/>
        <v>2518.6</v>
      </c>
    </row>
    <row r="10" spans="1:37" ht="12.75">
      <c r="A10" s="76">
        <v>7</v>
      </c>
      <c r="B10" s="42" t="s">
        <v>115</v>
      </c>
      <c r="C10" s="42" t="s">
        <v>116</v>
      </c>
      <c r="D10" s="21" t="s">
        <v>114</v>
      </c>
      <c r="E10" s="21">
        <v>106</v>
      </c>
      <c r="F10" s="44">
        <v>21.2</v>
      </c>
      <c r="G10" s="21">
        <v>1</v>
      </c>
      <c r="H10" s="21" t="s">
        <v>114</v>
      </c>
      <c r="I10" s="21">
        <v>235</v>
      </c>
      <c r="J10" s="44">
        <v>39.1666666666667</v>
      </c>
      <c r="K10" s="21">
        <v>1</v>
      </c>
      <c r="L10" s="21" t="s">
        <v>114</v>
      </c>
      <c r="M10" s="21">
        <v>347</v>
      </c>
      <c r="N10" s="44">
        <v>49.5714285714286</v>
      </c>
      <c r="O10" s="21">
        <v>3</v>
      </c>
      <c r="P10" s="21" t="s">
        <v>114</v>
      </c>
      <c r="Q10" s="21">
        <v>235</v>
      </c>
      <c r="R10" s="44">
        <v>39.1666666666667</v>
      </c>
      <c r="S10" s="21">
        <v>2</v>
      </c>
      <c r="T10" s="21" t="s">
        <v>105</v>
      </c>
      <c r="U10" s="21">
        <v>279</v>
      </c>
      <c r="V10" s="44">
        <v>34.875</v>
      </c>
      <c r="W10" s="21">
        <v>1</v>
      </c>
      <c r="X10" s="21" t="s">
        <v>114</v>
      </c>
      <c r="Y10" s="21">
        <v>188</v>
      </c>
      <c r="Z10" s="44">
        <v>47</v>
      </c>
      <c r="AA10" s="21">
        <v>1</v>
      </c>
      <c r="AB10" s="21" t="s">
        <v>114</v>
      </c>
      <c r="AC10" s="21">
        <v>278</v>
      </c>
      <c r="AD10" s="44">
        <v>92.6666666666667</v>
      </c>
      <c r="AE10" s="21">
        <v>2</v>
      </c>
      <c r="AF10" s="54">
        <v>1668</v>
      </c>
      <c r="AG10" s="44">
        <v>42.76923076923079</v>
      </c>
      <c r="AH10" s="54">
        <v>11</v>
      </c>
      <c r="AI10" s="44">
        <v>238.28571428571428</v>
      </c>
      <c r="AJ10" s="44">
        <v>1.5714285714285714</v>
      </c>
      <c r="AK10" s="40">
        <f t="shared" si="0"/>
        <v>1668</v>
      </c>
    </row>
    <row r="11" spans="1:37" ht="12.75">
      <c r="A11" s="76">
        <v>8</v>
      </c>
      <c r="B11" s="42" t="s">
        <v>117</v>
      </c>
      <c r="C11" s="42" t="s">
        <v>118</v>
      </c>
      <c r="D11" s="21"/>
      <c r="E11" s="21"/>
      <c r="F11" s="44"/>
      <c r="G11" s="21"/>
      <c r="H11" s="21" t="s">
        <v>105</v>
      </c>
      <c r="I11" s="21">
        <v>452</v>
      </c>
      <c r="J11" s="44">
        <v>50.2222222222222</v>
      </c>
      <c r="K11" s="21">
        <v>2</v>
      </c>
      <c r="L11" s="21" t="s">
        <v>105</v>
      </c>
      <c r="M11" s="21">
        <v>688</v>
      </c>
      <c r="N11" s="44">
        <v>76.4444444444444</v>
      </c>
      <c r="O11" s="21">
        <v>4</v>
      </c>
      <c r="P11" s="21" t="s">
        <v>105</v>
      </c>
      <c r="Q11" s="21">
        <v>115</v>
      </c>
      <c r="R11" s="44">
        <v>19.1666666666667</v>
      </c>
      <c r="S11" s="21">
        <v>1</v>
      </c>
      <c r="T11" s="21"/>
      <c r="U11" s="21"/>
      <c r="V11" s="44"/>
      <c r="W11" s="21"/>
      <c r="X11" s="21"/>
      <c r="Y11" s="21"/>
      <c r="Z11" s="44"/>
      <c r="AA11" s="21"/>
      <c r="AB11" s="21"/>
      <c r="AC11" s="21"/>
      <c r="AD11" s="44"/>
      <c r="AE11" s="21"/>
      <c r="AF11" s="54">
        <v>1255</v>
      </c>
      <c r="AG11" s="44">
        <v>52.29166666666667</v>
      </c>
      <c r="AH11" s="54">
        <v>7</v>
      </c>
      <c r="AI11" s="44">
        <v>418.3333333333333</v>
      </c>
      <c r="AJ11" s="44">
        <v>2.3333333333333335</v>
      </c>
      <c r="AK11" s="40">
        <f t="shared" si="0"/>
        <v>2928.333333333333</v>
      </c>
    </row>
    <row r="12" spans="1:37" ht="12.75">
      <c r="A12" s="76">
        <v>9</v>
      </c>
      <c r="B12" s="42" t="s">
        <v>119</v>
      </c>
      <c r="C12" s="42" t="s">
        <v>120</v>
      </c>
      <c r="D12" s="21" t="s">
        <v>121</v>
      </c>
      <c r="E12" s="21">
        <v>143</v>
      </c>
      <c r="F12" s="44">
        <v>28.6</v>
      </c>
      <c r="G12" s="21">
        <v>0</v>
      </c>
      <c r="H12" s="21" t="s">
        <v>121</v>
      </c>
      <c r="I12" s="21">
        <v>309</v>
      </c>
      <c r="J12" s="44">
        <v>51.5</v>
      </c>
      <c r="K12" s="21">
        <v>2</v>
      </c>
      <c r="L12" s="21"/>
      <c r="M12" s="21"/>
      <c r="N12" s="44"/>
      <c r="O12" s="21"/>
      <c r="P12" s="21" t="s">
        <v>121</v>
      </c>
      <c r="Q12" s="21">
        <v>294</v>
      </c>
      <c r="R12" s="44">
        <v>49</v>
      </c>
      <c r="S12" s="21">
        <v>3</v>
      </c>
      <c r="T12" s="21" t="s">
        <v>121</v>
      </c>
      <c r="U12" s="21">
        <v>263</v>
      </c>
      <c r="V12" s="44">
        <v>32.875</v>
      </c>
      <c r="W12" s="21">
        <v>1</v>
      </c>
      <c r="X12" s="21" t="s">
        <v>121</v>
      </c>
      <c r="Y12" s="21">
        <v>196</v>
      </c>
      <c r="Z12" s="44">
        <v>49</v>
      </c>
      <c r="AA12" s="21">
        <v>0</v>
      </c>
      <c r="AB12" s="21" t="s">
        <v>121</v>
      </c>
      <c r="AC12" s="21">
        <v>0</v>
      </c>
      <c r="AD12" s="44">
        <v>0</v>
      </c>
      <c r="AE12" s="21">
        <v>0</v>
      </c>
      <c r="AF12" s="54">
        <v>1205</v>
      </c>
      <c r="AG12" s="44">
        <v>37.65625</v>
      </c>
      <c r="AH12" s="54">
        <v>6</v>
      </c>
      <c r="AI12" s="44">
        <v>200.83333333333334</v>
      </c>
      <c r="AJ12" s="44">
        <v>1</v>
      </c>
      <c r="AK12" s="40">
        <f t="shared" si="0"/>
        <v>1405.8333333333335</v>
      </c>
    </row>
    <row r="13" spans="1:37" ht="12.75">
      <c r="A13" s="76">
        <v>10</v>
      </c>
      <c r="B13" s="42" t="s">
        <v>122</v>
      </c>
      <c r="C13" s="42" t="s">
        <v>123</v>
      </c>
      <c r="D13" s="21"/>
      <c r="E13" s="21"/>
      <c r="F13" s="44"/>
      <c r="G13" s="21"/>
      <c r="H13" s="21"/>
      <c r="I13" s="21"/>
      <c r="J13" s="44"/>
      <c r="K13" s="21"/>
      <c r="L13" s="21" t="s">
        <v>124</v>
      </c>
      <c r="M13" s="21">
        <v>127</v>
      </c>
      <c r="N13" s="44">
        <v>14.1111111111111</v>
      </c>
      <c r="O13" s="21">
        <v>0</v>
      </c>
      <c r="P13" s="21" t="s">
        <v>125</v>
      </c>
      <c r="Q13" s="21">
        <v>496</v>
      </c>
      <c r="R13" s="44">
        <v>62</v>
      </c>
      <c r="S13" s="21">
        <v>4</v>
      </c>
      <c r="T13" s="21"/>
      <c r="U13" s="21"/>
      <c r="V13" s="44"/>
      <c r="W13" s="21"/>
      <c r="X13" s="21" t="s">
        <v>124</v>
      </c>
      <c r="Y13" s="21">
        <v>319</v>
      </c>
      <c r="Z13" s="44">
        <v>79.75</v>
      </c>
      <c r="AA13" s="21">
        <v>1</v>
      </c>
      <c r="AB13" s="21" t="s">
        <v>125</v>
      </c>
      <c r="AC13" s="21">
        <v>172</v>
      </c>
      <c r="AD13" s="44">
        <v>24.5714285714286</v>
      </c>
      <c r="AE13" s="21">
        <v>0</v>
      </c>
      <c r="AF13" s="54">
        <v>1114</v>
      </c>
      <c r="AG13" s="44">
        <v>39.785714285714285</v>
      </c>
      <c r="AH13" s="54">
        <v>5</v>
      </c>
      <c r="AI13" s="44">
        <v>278.5</v>
      </c>
      <c r="AJ13" s="44">
        <v>1.25</v>
      </c>
      <c r="AK13" s="40">
        <f t="shared" si="0"/>
        <v>1949.5</v>
      </c>
    </row>
    <row r="14" spans="1:37" ht="12.75">
      <c r="A14" s="76">
        <v>11</v>
      </c>
      <c r="B14" s="42" t="s">
        <v>126</v>
      </c>
      <c r="C14" s="42" t="s">
        <v>127</v>
      </c>
      <c r="D14" s="21" t="s">
        <v>113</v>
      </c>
      <c r="E14" s="21">
        <v>138</v>
      </c>
      <c r="F14" s="44">
        <v>27.6</v>
      </c>
      <c r="G14" s="21">
        <v>1</v>
      </c>
      <c r="H14" s="21" t="s">
        <v>113</v>
      </c>
      <c r="I14" s="21">
        <v>89</v>
      </c>
      <c r="J14" s="44">
        <v>17.8</v>
      </c>
      <c r="K14" s="21">
        <v>0</v>
      </c>
      <c r="L14" s="21" t="s">
        <v>113</v>
      </c>
      <c r="M14" s="21">
        <v>368</v>
      </c>
      <c r="N14" s="44">
        <v>52.5714285714286</v>
      </c>
      <c r="O14" s="21">
        <v>2</v>
      </c>
      <c r="P14" s="21"/>
      <c r="Q14" s="21"/>
      <c r="R14" s="44"/>
      <c r="S14" s="21"/>
      <c r="T14" s="21" t="s">
        <v>114</v>
      </c>
      <c r="U14" s="21">
        <v>15</v>
      </c>
      <c r="V14" s="44">
        <v>3.75</v>
      </c>
      <c r="W14" s="21">
        <v>0</v>
      </c>
      <c r="X14" s="21" t="s">
        <v>113</v>
      </c>
      <c r="Y14" s="21">
        <v>348</v>
      </c>
      <c r="Z14" s="44">
        <v>43.5</v>
      </c>
      <c r="AA14" s="21">
        <v>2</v>
      </c>
      <c r="AB14" s="21" t="s">
        <v>113</v>
      </c>
      <c r="AC14" s="21">
        <v>110</v>
      </c>
      <c r="AD14" s="44">
        <v>36.6666666666667</v>
      </c>
      <c r="AE14" s="21">
        <v>0</v>
      </c>
      <c r="AF14" s="54">
        <v>1068</v>
      </c>
      <c r="AG14" s="44">
        <v>33.37500000000001</v>
      </c>
      <c r="AH14" s="54">
        <v>5</v>
      </c>
      <c r="AI14" s="44">
        <v>178</v>
      </c>
      <c r="AJ14" s="44">
        <v>0.8333333333333334</v>
      </c>
      <c r="AK14" s="40">
        <f t="shared" si="0"/>
        <v>1246</v>
      </c>
    </row>
    <row r="15" spans="1:37" ht="12.75">
      <c r="A15" s="76">
        <v>12</v>
      </c>
      <c r="B15" s="42" t="s">
        <v>128</v>
      </c>
      <c r="C15" s="42" t="s">
        <v>129</v>
      </c>
      <c r="D15" s="21"/>
      <c r="E15" s="21"/>
      <c r="F15" s="44"/>
      <c r="G15" s="21"/>
      <c r="H15" s="21"/>
      <c r="I15" s="21"/>
      <c r="J15" s="44"/>
      <c r="K15" s="21"/>
      <c r="L15" s="21"/>
      <c r="M15" s="21"/>
      <c r="N15" s="44"/>
      <c r="O15" s="21"/>
      <c r="P15" s="21" t="s">
        <v>125</v>
      </c>
      <c r="Q15" s="21">
        <v>276</v>
      </c>
      <c r="R15" s="44">
        <v>34.5</v>
      </c>
      <c r="S15" s="21">
        <v>2</v>
      </c>
      <c r="T15" s="21"/>
      <c r="U15" s="21"/>
      <c r="V15" s="44"/>
      <c r="W15" s="21"/>
      <c r="X15" s="21" t="s">
        <v>124</v>
      </c>
      <c r="Y15" s="21">
        <v>496</v>
      </c>
      <c r="Z15" s="44">
        <v>124</v>
      </c>
      <c r="AA15" s="21">
        <v>3</v>
      </c>
      <c r="AB15" s="21" t="s">
        <v>125</v>
      </c>
      <c r="AC15" s="21">
        <v>240</v>
      </c>
      <c r="AD15" s="44">
        <v>34.2857142857143</v>
      </c>
      <c r="AE15" s="21">
        <v>1</v>
      </c>
      <c r="AF15" s="54">
        <v>1012</v>
      </c>
      <c r="AG15" s="44">
        <v>53.26315789473685</v>
      </c>
      <c r="AH15" s="54">
        <v>6</v>
      </c>
      <c r="AI15" s="44">
        <v>337.3333333333333</v>
      </c>
      <c r="AJ15" s="44">
        <v>2</v>
      </c>
      <c r="AK15" s="40">
        <f t="shared" si="0"/>
        <v>2361.333333333333</v>
      </c>
    </row>
    <row r="16" spans="1:37" ht="12.75">
      <c r="A16" s="76">
        <v>13</v>
      </c>
      <c r="B16" s="42" t="s">
        <v>130</v>
      </c>
      <c r="C16" s="42" t="s">
        <v>131</v>
      </c>
      <c r="D16" s="21" t="s">
        <v>132</v>
      </c>
      <c r="E16" s="21">
        <v>251</v>
      </c>
      <c r="F16" s="44">
        <v>27.8888888888889</v>
      </c>
      <c r="G16" s="21">
        <v>0</v>
      </c>
      <c r="H16" s="21" t="s">
        <v>133</v>
      </c>
      <c r="I16" s="21">
        <v>211</v>
      </c>
      <c r="J16" s="44">
        <v>35.1666666666667</v>
      </c>
      <c r="K16" s="21">
        <v>0</v>
      </c>
      <c r="L16" s="21" t="s">
        <v>132</v>
      </c>
      <c r="M16" s="21">
        <v>218</v>
      </c>
      <c r="N16" s="44">
        <v>31.1428571428571</v>
      </c>
      <c r="O16" s="21">
        <v>0</v>
      </c>
      <c r="P16" s="21"/>
      <c r="Q16" s="21"/>
      <c r="R16" s="44"/>
      <c r="S16" s="21"/>
      <c r="T16" s="21" t="s">
        <v>133</v>
      </c>
      <c r="U16" s="21">
        <v>184</v>
      </c>
      <c r="V16" s="44">
        <v>26.2857142857143</v>
      </c>
      <c r="W16" s="21">
        <v>0</v>
      </c>
      <c r="X16" s="21" t="s">
        <v>133</v>
      </c>
      <c r="Y16" s="21">
        <v>31</v>
      </c>
      <c r="Z16" s="44">
        <v>7.75</v>
      </c>
      <c r="AA16" s="21">
        <v>0</v>
      </c>
      <c r="AB16" s="21" t="s">
        <v>133</v>
      </c>
      <c r="AC16" s="21">
        <v>12</v>
      </c>
      <c r="AD16" s="44">
        <v>4</v>
      </c>
      <c r="AE16" s="21">
        <v>0</v>
      </c>
      <c r="AF16" s="54">
        <v>907</v>
      </c>
      <c r="AG16" s="44">
        <v>25.194444444444443</v>
      </c>
      <c r="AH16" s="54">
        <v>0</v>
      </c>
      <c r="AI16" s="44">
        <v>151.16666666666666</v>
      </c>
      <c r="AJ16" s="44">
        <v>0</v>
      </c>
      <c r="AK16" s="40">
        <f t="shared" si="0"/>
        <v>1058.1666666666665</v>
      </c>
    </row>
    <row r="17" spans="1:37" ht="12.75">
      <c r="A17" s="76">
        <v>14</v>
      </c>
      <c r="B17" s="42" t="s">
        <v>103</v>
      </c>
      <c r="C17" s="42" t="s">
        <v>134</v>
      </c>
      <c r="D17" s="21" t="s">
        <v>105</v>
      </c>
      <c r="E17" s="21">
        <v>174</v>
      </c>
      <c r="F17" s="44">
        <v>19.3333333333333</v>
      </c>
      <c r="G17" s="21">
        <v>0</v>
      </c>
      <c r="H17" s="21" t="s">
        <v>133</v>
      </c>
      <c r="I17" s="21">
        <v>221</v>
      </c>
      <c r="J17" s="44">
        <v>36.8333333333333</v>
      </c>
      <c r="K17" s="21">
        <v>1</v>
      </c>
      <c r="L17" s="21"/>
      <c r="M17" s="21"/>
      <c r="N17" s="44"/>
      <c r="O17" s="21"/>
      <c r="P17" s="21" t="s">
        <v>133</v>
      </c>
      <c r="Q17" s="21">
        <v>170</v>
      </c>
      <c r="R17" s="44">
        <v>28.3333333333333</v>
      </c>
      <c r="S17" s="21">
        <v>1</v>
      </c>
      <c r="T17" s="21" t="s">
        <v>133</v>
      </c>
      <c r="U17" s="21">
        <v>174</v>
      </c>
      <c r="V17" s="44">
        <v>24.8571428571429</v>
      </c>
      <c r="W17" s="21">
        <v>0</v>
      </c>
      <c r="X17" s="21" t="s">
        <v>133</v>
      </c>
      <c r="Y17" s="21">
        <v>56</v>
      </c>
      <c r="Z17" s="44">
        <v>14</v>
      </c>
      <c r="AA17" s="21">
        <v>0</v>
      </c>
      <c r="AB17" s="21" t="s">
        <v>133</v>
      </c>
      <c r="AC17" s="21">
        <v>73</v>
      </c>
      <c r="AD17" s="44">
        <v>24.3333333333333</v>
      </c>
      <c r="AE17" s="21">
        <v>0</v>
      </c>
      <c r="AF17" s="54">
        <v>868</v>
      </c>
      <c r="AG17" s="44">
        <v>24.799999999999986</v>
      </c>
      <c r="AH17" s="54">
        <v>2</v>
      </c>
      <c r="AI17" s="44">
        <v>144.66666666666666</v>
      </c>
      <c r="AJ17" s="44">
        <v>0.3333333333333333</v>
      </c>
      <c r="AK17" s="40">
        <f t="shared" si="0"/>
        <v>1012.6666666666666</v>
      </c>
    </row>
    <row r="18" spans="1:37" ht="12.75">
      <c r="A18" s="76">
        <v>15</v>
      </c>
      <c r="B18" s="42" t="s">
        <v>135</v>
      </c>
      <c r="C18" s="42" t="s">
        <v>136</v>
      </c>
      <c r="D18" s="21" t="s">
        <v>124</v>
      </c>
      <c r="E18" s="21">
        <v>97</v>
      </c>
      <c r="F18" s="44">
        <v>19.4</v>
      </c>
      <c r="G18" s="21">
        <v>0</v>
      </c>
      <c r="H18" s="21" t="s">
        <v>124</v>
      </c>
      <c r="I18" s="21">
        <v>87</v>
      </c>
      <c r="J18" s="44">
        <v>17.4</v>
      </c>
      <c r="K18" s="21">
        <v>0</v>
      </c>
      <c r="L18" s="21" t="s">
        <v>124</v>
      </c>
      <c r="M18" s="21">
        <v>172</v>
      </c>
      <c r="N18" s="44">
        <v>19.1111111111111</v>
      </c>
      <c r="O18" s="21">
        <v>1</v>
      </c>
      <c r="P18" s="21" t="s">
        <v>124</v>
      </c>
      <c r="Q18" s="21">
        <v>397</v>
      </c>
      <c r="R18" s="44">
        <v>49.625</v>
      </c>
      <c r="S18" s="21">
        <v>4</v>
      </c>
      <c r="T18" s="21" t="s">
        <v>124</v>
      </c>
      <c r="U18" s="21">
        <v>110</v>
      </c>
      <c r="V18" s="44">
        <v>27.5</v>
      </c>
      <c r="W18" s="21">
        <v>1</v>
      </c>
      <c r="X18" s="21"/>
      <c r="Y18" s="21"/>
      <c r="Z18" s="44"/>
      <c r="AA18" s="21"/>
      <c r="AB18" s="21"/>
      <c r="AC18" s="21"/>
      <c r="AD18" s="44"/>
      <c r="AE18" s="21"/>
      <c r="AF18" s="54">
        <v>863</v>
      </c>
      <c r="AG18" s="44">
        <v>27.83870967741935</v>
      </c>
      <c r="AH18" s="54">
        <v>6</v>
      </c>
      <c r="AI18" s="44">
        <v>172.6</v>
      </c>
      <c r="AJ18" s="44">
        <v>1.2</v>
      </c>
      <c r="AK18" s="40">
        <f t="shared" si="0"/>
        <v>1208.2</v>
      </c>
    </row>
    <row r="19" spans="1:37" ht="12.75">
      <c r="A19" s="76">
        <v>16</v>
      </c>
      <c r="B19" s="42" t="s">
        <v>137</v>
      </c>
      <c r="C19" s="42" t="s">
        <v>138</v>
      </c>
      <c r="D19" s="21"/>
      <c r="E19" s="21"/>
      <c r="F19" s="44"/>
      <c r="G19" s="21"/>
      <c r="H19" s="21"/>
      <c r="I19" s="21"/>
      <c r="J19" s="44"/>
      <c r="K19" s="21"/>
      <c r="L19" s="21"/>
      <c r="M19" s="21"/>
      <c r="N19" s="44"/>
      <c r="O19" s="21"/>
      <c r="P19" s="21"/>
      <c r="Q19" s="21"/>
      <c r="R19" s="44"/>
      <c r="S19" s="21"/>
      <c r="T19" s="21"/>
      <c r="U19" s="21"/>
      <c r="V19" s="44"/>
      <c r="W19" s="21"/>
      <c r="X19" s="21"/>
      <c r="Y19" s="21"/>
      <c r="Z19" s="44"/>
      <c r="AA19" s="21"/>
      <c r="AB19" s="21" t="s">
        <v>139</v>
      </c>
      <c r="AC19" s="21">
        <v>860</v>
      </c>
      <c r="AD19" s="44">
        <v>122.857142857143</v>
      </c>
      <c r="AE19" s="21">
        <v>6</v>
      </c>
      <c r="AF19" s="54">
        <v>860</v>
      </c>
      <c r="AG19" s="44">
        <v>122.857142857143</v>
      </c>
      <c r="AH19" s="54">
        <v>6</v>
      </c>
      <c r="AI19" s="44">
        <v>860</v>
      </c>
      <c r="AJ19" s="44">
        <v>6</v>
      </c>
      <c r="AK19" s="40">
        <f t="shared" si="0"/>
        <v>6020</v>
      </c>
    </row>
    <row r="20" spans="1:37" ht="12.75">
      <c r="A20" s="76">
        <v>17</v>
      </c>
      <c r="B20" s="42" t="s">
        <v>140</v>
      </c>
      <c r="C20" s="42" t="s">
        <v>141</v>
      </c>
      <c r="D20" s="21" t="s">
        <v>142</v>
      </c>
      <c r="E20" s="21">
        <v>464</v>
      </c>
      <c r="F20" s="44">
        <v>51.5555555555556</v>
      </c>
      <c r="G20" s="21">
        <v>2</v>
      </c>
      <c r="H20" s="21" t="s">
        <v>142</v>
      </c>
      <c r="I20" s="21">
        <v>365</v>
      </c>
      <c r="J20" s="44">
        <v>45.625</v>
      </c>
      <c r="K20" s="21">
        <v>2</v>
      </c>
      <c r="L20" s="21"/>
      <c r="M20" s="21"/>
      <c r="N20" s="44"/>
      <c r="O20" s="21"/>
      <c r="P20" s="21"/>
      <c r="Q20" s="21"/>
      <c r="R20" s="44"/>
      <c r="S20" s="21"/>
      <c r="T20" s="21"/>
      <c r="U20" s="21"/>
      <c r="V20" s="44"/>
      <c r="W20" s="21"/>
      <c r="X20" s="21"/>
      <c r="Y20" s="21"/>
      <c r="Z20" s="44"/>
      <c r="AA20" s="21"/>
      <c r="AB20" s="21"/>
      <c r="AC20" s="21"/>
      <c r="AD20" s="44"/>
      <c r="AE20" s="21"/>
      <c r="AF20" s="54">
        <v>829</v>
      </c>
      <c r="AG20" s="44">
        <v>48.76470588235296</v>
      </c>
      <c r="AH20" s="54">
        <v>4</v>
      </c>
      <c r="AI20" s="44">
        <v>414.5</v>
      </c>
      <c r="AJ20" s="44">
        <v>2</v>
      </c>
      <c r="AK20" s="40">
        <f t="shared" si="0"/>
        <v>2901.5</v>
      </c>
    </row>
    <row r="21" spans="1:37" ht="12.75">
      <c r="A21" s="76">
        <v>18</v>
      </c>
      <c r="B21" s="42" t="s">
        <v>143</v>
      </c>
      <c r="C21" s="42" t="s">
        <v>144</v>
      </c>
      <c r="D21" s="21" t="s">
        <v>114</v>
      </c>
      <c r="E21" s="21">
        <v>74</v>
      </c>
      <c r="F21" s="44">
        <v>14.8</v>
      </c>
      <c r="G21" s="21">
        <v>0</v>
      </c>
      <c r="H21" s="21" t="s">
        <v>114</v>
      </c>
      <c r="I21" s="21">
        <v>177</v>
      </c>
      <c r="J21" s="44">
        <v>29.5</v>
      </c>
      <c r="K21" s="21">
        <v>0</v>
      </c>
      <c r="L21" s="21" t="s">
        <v>114</v>
      </c>
      <c r="M21" s="21">
        <v>252</v>
      </c>
      <c r="N21" s="44">
        <v>36</v>
      </c>
      <c r="O21" s="21">
        <v>0</v>
      </c>
      <c r="P21" s="21" t="s">
        <v>114</v>
      </c>
      <c r="Q21" s="21">
        <v>72</v>
      </c>
      <c r="R21" s="44">
        <v>12</v>
      </c>
      <c r="S21" s="21">
        <v>0</v>
      </c>
      <c r="T21" s="21" t="s">
        <v>114</v>
      </c>
      <c r="U21" s="21">
        <v>59</v>
      </c>
      <c r="V21" s="44">
        <v>14.75</v>
      </c>
      <c r="W21" s="21">
        <v>0</v>
      </c>
      <c r="X21" s="21" t="s">
        <v>114</v>
      </c>
      <c r="Y21" s="21">
        <v>126</v>
      </c>
      <c r="Z21" s="44">
        <v>31.5</v>
      </c>
      <c r="AA21" s="21">
        <v>0</v>
      </c>
      <c r="AB21" s="21" t="s">
        <v>114</v>
      </c>
      <c r="AC21" s="21">
        <v>61</v>
      </c>
      <c r="AD21" s="44">
        <v>20.3333333333333</v>
      </c>
      <c r="AE21" s="21">
        <v>0</v>
      </c>
      <c r="AF21" s="54">
        <v>821</v>
      </c>
      <c r="AG21" s="44">
        <v>23.457142857142852</v>
      </c>
      <c r="AH21" s="54">
        <v>0</v>
      </c>
      <c r="AI21" s="44">
        <v>117.28571428571429</v>
      </c>
      <c r="AJ21" s="44">
        <v>0</v>
      </c>
      <c r="AK21" s="40">
        <f t="shared" si="0"/>
        <v>821</v>
      </c>
    </row>
    <row r="22" spans="1:37" ht="12.75">
      <c r="A22" s="76">
        <v>19</v>
      </c>
      <c r="B22" s="42" t="s">
        <v>145</v>
      </c>
      <c r="C22" s="42" t="s">
        <v>146</v>
      </c>
      <c r="D22" s="21"/>
      <c r="E22" s="21"/>
      <c r="F22" s="44"/>
      <c r="G22" s="21"/>
      <c r="H22" s="21"/>
      <c r="I22" s="21"/>
      <c r="J22" s="44"/>
      <c r="K22" s="21"/>
      <c r="L22" s="21" t="s">
        <v>124</v>
      </c>
      <c r="M22" s="21">
        <v>348</v>
      </c>
      <c r="N22" s="44">
        <v>38.6666666666667</v>
      </c>
      <c r="O22" s="21">
        <v>1</v>
      </c>
      <c r="P22" s="21" t="s">
        <v>125</v>
      </c>
      <c r="Q22" s="21">
        <v>237</v>
      </c>
      <c r="R22" s="44">
        <v>29.625</v>
      </c>
      <c r="S22" s="21">
        <v>0</v>
      </c>
      <c r="T22" s="21"/>
      <c r="U22" s="21"/>
      <c r="V22" s="44"/>
      <c r="W22" s="21"/>
      <c r="X22" s="21"/>
      <c r="Y22" s="21"/>
      <c r="Z22" s="44"/>
      <c r="AA22" s="21"/>
      <c r="AB22" s="21" t="s">
        <v>125</v>
      </c>
      <c r="AC22" s="21">
        <v>190</v>
      </c>
      <c r="AD22" s="44">
        <v>27.1428571428571</v>
      </c>
      <c r="AE22" s="21">
        <v>0</v>
      </c>
      <c r="AF22" s="54">
        <v>775</v>
      </c>
      <c r="AG22" s="44">
        <v>32.291666666666664</v>
      </c>
      <c r="AH22" s="54">
        <v>1</v>
      </c>
      <c r="AI22" s="44">
        <v>258.3333333333333</v>
      </c>
      <c r="AJ22" s="44">
        <v>0.3333333333333333</v>
      </c>
      <c r="AK22" s="40">
        <f t="shared" si="0"/>
        <v>1808.3333333333333</v>
      </c>
    </row>
    <row r="23" spans="1:41" ht="12.75">
      <c r="A23" s="76">
        <v>20</v>
      </c>
      <c r="B23" s="42" t="s">
        <v>145</v>
      </c>
      <c r="C23" s="42" t="s">
        <v>147</v>
      </c>
      <c r="D23" s="21"/>
      <c r="E23" s="21"/>
      <c r="F23" s="44"/>
      <c r="G23" s="21"/>
      <c r="H23" s="21" t="s">
        <v>132</v>
      </c>
      <c r="I23" s="21">
        <v>286</v>
      </c>
      <c r="J23" s="44">
        <v>47.6666666666667</v>
      </c>
      <c r="K23" s="21">
        <v>1</v>
      </c>
      <c r="L23" s="21"/>
      <c r="M23" s="21"/>
      <c r="N23" s="44"/>
      <c r="O23" s="21"/>
      <c r="P23" s="21"/>
      <c r="Q23" s="21"/>
      <c r="R23" s="44"/>
      <c r="S23" s="21"/>
      <c r="T23" s="21" t="s">
        <v>132</v>
      </c>
      <c r="U23" s="21">
        <v>288</v>
      </c>
      <c r="V23" s="44">
        <v>57.6</v>
      </c>
      <c r="W23" s="21">
        <v>2</v>
      </c>
      <c r="X23" s="21" t="s">
        <v>132</v>
      </c>
      <c r="Y23" s="21">
        <v>189</v>
      </c>
      <c r="Z23" s="44">
        <v>23.625</v>
      </c>
      <c r="AA23" s="21">
        <v>0</v>
      </c>
      <c r="AB23" s="21"/>
      <c r="AC23" s="21"/>
      <c r="AD23" s="44"/>
      <c r="AE23" s="21"/>
      <c r="AF23" s="54">
        <v>763</v>
      </c>
      <c r="AG23" s="44">
        <v>40.15789473684211</v>
      </c>
      <c r="AH23" s="54">
        <v>3</v>
      </c>
      <c r="AI23" s="44">
        <v>254.33333333333334</v>
      </c>
      <c r="AJ23" s="44">
        <v>1</v>
      </c>
      <c r="AK23" s="40">
        <f t="shared" si="0"/>
        <v>1780.3333333333335</v>
      </c>
      <c r="AO23" s="14"/>
    </row>
    <row r="24" spans="1:37" ht="12.75">
      <c r="A24" s="76">
        <v>21</v>
      </c>
      <c r="B24" s="42" t="s">
        <v>148</v>
      </c>
      <c r="C24" s="42" t="s">
        <v>149</v>
      </c>
      <c r="D24" s="21" t="s">
        <v>132</v>
      </c>
      <c r="E24" s="21">
        <v>323</v>
      </c>
      <c r="F24" s="44">
        <v>35.8888888888889</v>
      </c>
      <c r="G24" s="21">
        <v>2</v>
      </c>
      <c r="H24" s="21" t="s">
        <v>132</v>
      </c>
      <c r="I24" s="21">
        <v>92</v>
      </c>
      <c r="J24" s="44">
        <v>15.3333333333333</v>
      </c>
      <c r="K24" s="21">
        <v>0</v>
      </c>
      <c r="L24" s="21" t="s">
        <v>132</v>
      </c>
      <c r="M24" s="21">
        <v>128</v>
      </c>
      <c r="N24" s="44">
        <v>18.2857142857143</v>
      </c>
      <c r="O24" s="21">
        <v>0</v>
      </c>
      <c r="P24" s="21"/>
      <c r="Q24" s="21"/>
      <c r="R24" s="44"/>
      <c r="S24" s="21"/>
      <c r="T24" s="21" t="s">
        <v>132</v>
      </c>
      <c r="U24" s="21">
        <v>76</v>
      </c>
      <c r="V24" s="44">
        <v>15.2</v>
      </c>
      <c r="W24" s="21">
        <v>0</v>
      </c>
      <c r="X24" s="21" t="s">
        <v>132</v>
      </c>
      <c r="Y24" s="21">
        <v>124</v>
      </c>
      <c r="Z24" s="44">
        <v>15.5</v>
      </c>
      <c r="AA24" s="21">
        <v>0</v>
      </c>
      <c r="AB24" s="21"/>
      <c r="AC24" s="21"/>
      <c r="AD24" s="44"/>
      <c r="AE24" s="21"/>
      <c r="AF24" s="54">
        <v>743</v>
      </c>
      <c r="AG24" s="44">
        <v>21.228571428571424</v>
      </c>
      <c r="AH24" s="54">
        <v>2</v>
      </c>
      <c r="AI24" s="44">
        <v>148.6</v>
      </c>
      <c r="AJ24" s="44">
        <v>0.4</v>
      </c>
      <c r="AK24" s="40">
        <f t="shared" si="0"/>
        <v>1040.2</v>
      </c>
    </row>
    <row r="25" spans="1:37" ht="12.75">
      <c r="A25" s="76">
        <v>22</v>
      </c>
      <c r="B25" s="42" t="s">
        <v>150</v>
      </c>
      <c r="C25" s="42" t="s">
        <v>151</v>
      </c>
      <c r="D25" s="21" t="s">
        <v>152</v>
      </c>
      <c r="E25" s="21">
        <v>96</v>
      </c>
      <c r="F25" s="44">
        <v>24</v>
      </c>
      <c r="G25" s="21">
        <v>0</v>
      </c>
      <c r="H25" s="21"/>
      <c r="I25" s="21"/>
      <c r="J25" s="44"/>
      <c r="K25" s="21"/>
      <c r="L25" s="21" t="s">
        <v>142</v>
      </c>
      <c r="M25" s="21">
        <v>151</v>
      </c>
      <c r="N25" s="44">
        <v>21.5714285714286</v>
      </c>
      <c r="O25" s="21">
        <v>1</v>
      </c>
      <c r="P25" s="21" t="s">
        <v>142</v>
      </c>
      <c r="Q25" s="21">
        <v>465</v>
      </c>
      <c r="R25" s="44">
        <v>77.5</v>
      </c>
      <c r="S25" s="21">
        <v>4</v>
      </c>
      <c r="T25" s="21" t="s">
        <v>142</v>
      </c>
      <c r="U25" s="21">
        <v>18</v>
      </c>
      <c r="V25" s="44">
        <v>3.6</v>
      </c>
      <c r="W25" s="21">
        <v>0</v>
      </c>
      <c r="X25" s="21"/>
      <c r="Y25" s="21"/>
      <c r="Z25" s="44"/>
      <c r="AA25" s="21"/>
      <c r="AB25" s="21"/>
      <c r="AC25" s="21"/>
      <c r="AD25" s="44"/>
      <c r="AE25" s="21"/>
      <c r="AF25" s="54">
        <v>730</v>
      </c>
      <c r="AG25" s="44">
        <v>33.1818181818182</v>
      </c>
      <c r="AH25" s="54">
        <v>5</v>
      </c>
      <c r="AI25" s="44">
        <v>182.5</v>
      </c>
      <c r="AJ25" s="44">
        <v>1.25</v>
      </c>
      <c r="AK25" s="40">
        <f t="shared" si="0"/>
        <v>1277.5</v>
      </c>
    </row>
    <row r="26" spans="1:37" ht="12.75">
      <c r="A26" s="76">
        <v>23</v>
      </c>
      <c r="B26" s="42" t="s">
        <v>153</v>
      </c>
      <c r="C26" s="42" t="s">
        <v>110</v>
      </c>
      <c r="D26" s="21" t="s">
        <v>102</v>
      </c>
      <c r="E26" s="21">
        <v>243</v>
      </c>
      <c r="F26" s="44">
        <v>27</v>
      </c>
      <c r="G26" s="21">
        <v>1</v>
      </c>
      <c r="H26" s="21" t="s">
        <v>102</v>
      </c>
      <c r="I26" s="21">
        <v>84</v>
      </c>
      <c r="J26" s="44">
        <v>21</v>
      </c>
      <c r="K26" s="21">
        <v>0</v>
      </c>
      <c r="L26" s="21" t="s">
        <v>102</v>
      </c>
      <c r="M26" s="21">
        <v>23</v>
      </c>
      <c r="N26" s="44">
        <v>23</v>
      </c>
      <c r="O26" s="21">
        <v>0</v>
      </c>
      <c r="P26" s="21" t="s">
        <v>102</v>
      </c>
      <c r="Q26" s="21">
        <v>205</v>
      </c>
      <c r="R26" s="44">
        <v>25.625</v>
      </c>
      <c r="S26" s="21">
        <v>1</v>
      </c>
      <c r="T26" s="21"/>
      <c r="U26" s="21"/>
      <c r="V26" s="44"/>
      <c r="W26" s="21"/>
      <c r="X26" s="21" t="s">
        <v>102</v>
      </c>
      <c r="Y26" s="21">
        <v>13</v>
      </c>
      <c r="Z26" s="44">
        <v>6.5</v>
      </c>
      <c r="AA26" s="21">
        <v>0</v>
      </c>
      <c r="AB26" s="21" t="s">
        <v>102</v>
      </c>
      <c r="AC26" s="21">
        <v>142</v>
      </c>
      <c r="AD26" s="44">
        <v>23.6666666666667</v>
      </c>
      <c r="AE26" s="21">
        <v>0</v>
      </c>
      <c r="AF26" s="54">
        <v>710</v>
      </c>
      <c r="AG26" s="44">
        <v>23.66666666666667</v>
      </c>
      <c r="AH26" s="54">
        <v>2</v>
      </c>
      <c r="AI26" s="44">
        <v>118.33333333333333</v>
      </c>
      <c r="AJ26" s="44">
        <v>0.3333333333333333</v>
      </c>
      <c r="AK26" s="40">
        <f t="shared" si="0"/>
        <v>828.3333333333333</v>
      </c>
    </row>
    <row r="27" spans="1:37" ht="12.75">
      <c r="A27" s="76">
        <v>24</v>
      </c>
      <c r="B27" s="42" t="s">
        <v>154</v>
      </c>
      <c r="C27" s="42" t="s">
        <v>147</v>
      </c>
      <c r="D27" s="21" t="s">
        <v>132</v>
      </c>
      <c r="E27" s="21">
        <v>57</v>
      </c>
      <c r="F27" s="44">
        <v>6.33333333333333</v>
      </c>
      <c r="G27" s="21">
        <v>0</v>
      </c>
      <c r="H27" s="21" t="s">
        <v>132</v>
      </c>
      <c r="I27" s="21">
        <v>89</v>
      </c>
      <c r="J27" s="44">
        <v>14.8333333333333</v>
      </c>
      <c r="K27" s="21">
        <v>0</v>
      </c>
      <c r="L27" s="21" t="s">
        <v>132</v>
      </c>
      <c r="M27" s="21">
        <v>81</v>
      </c>
      <c r="N27" s="44">
        <v>11.5714285714286</v>
      </c>
      <c r="O27" s="21">
        <v>0</v>
      </c>
      <c r="P27" s="21"/>
      <c r="Q27" s="21"/>
      <c r="R27" s="44"/>
      <c r="S27" s="21"/>
      <c r="T27" s="21" t="s">
        <v>132</v>
      </c>
      <c r="U27" s="21">
        <v>116</v>
      </c>
      <c r="V27" s="44">
        <v>23.2</v>
      </c>
      <c r="W27" s="21">
        <v>0</v>
      </c>
      <c r="X27" s="21" t="s">
        <v>132</v>
      </c>
      <c r="Y27" s="21">
        <v>261</v>
      </c>
      <c r="Z27" s="44">
        <v>32.625</v>
      </c>
      <c r="AA27" s="21">
        <v>0</v>
      </c>
      <c r="AB27" s="21"/>
      <c r="AC27" s="21"/>
      <c r="AD27" s="44"/>
      <c r="AE27" s="21"/>
      <c r="AF27" s="54">
        <v>604</v>
      </c>
      <c r="AG27" s="44">
        <v>17.257142857142856</v>
      </c>
      <c r="AH27" s="54">
        <v>0</v>
      </c>
      <c r="AI27" s="44">
        <v>120.8</v>
      </c>
      <c r="AJ27" s="44">
        <v>0</v>
      </c>
      <c r="AK27" s="40">
        <f t="shared" si="0"/>
        <v>845.6</v>
      </c>
    </row>
    <row r="28" spans="1:37" ht="12.75">
      <c r="A28" s="76">
        <v>25</v>
      </c>
      <c r="B28" s="42" t="s">
        <v>154</v>
      </c>
      <c r="C28" s="42" t="s">
        <v>155</v>
      </c>
      <c r="D28" s="21"/>
      <c r="E28" s="21"/>
      <c r="F28" s="44"/>
      <c r="G28" s="21"/>
      <c r="H28" s="21" t="s">
        <v>133</v>
      </c>
      <c r="I28" s="21">
        <v>151</v>
      </c>
      <c r="J28" s="44">
        <v>25.1666666666667</v>
      </c>
      <c r="K28" s="21">
        <v>1</v>
      </c>
      <c r="L28" s="21"/>
      <c r="M28" s="21"/>
      <c r="N28" s="44"/>
      <c r="O28" s="21"/>
      <c r="P28" s="21" t="s">
        <v>133</v>
      </c>
      <c r="Q28" s="21">
        <v>152</v>
      </c>
      <c r="R28" s="44">
        <v>25.3333333333333</v>
      </c>
      <c r="S28" s="21">
        <v>1</v>
      </c>
      <c r="T28" s="21" t="s">
        <v>133</v>
      </c>
      <c r="U28" s="21">
        <v>70</v>
      </c>
      <c r="V28" s="44">
        <v>10</v>
      </c>
      <c r="W28" s="21">
        <v>0</v>
      </c>
      <c r="X28" s="21" t="s">
        <v>133</v>
      </c>
      <c r="Y28" s="21">
        <v>156</v>
      </c>
      <c r="Z28" s="44">
        <v>39</v>
      </c>
      <c r="AA28" s="21">
        <v>1</v>
      </c>
      <c r="AB28" s="21" t="s">
        <v>133</v>
      </c>
      <c r="AC28" s="21">
        <v>15</v>
      </c>
      <c r="AD28" s="44">
        <v>5</v>
      </c>
      <c r="AE28" s="21">
        <v>0</v>
      </c>
      <c r="AF28" s="54">
        <v>544</v>
      </c>
      <c r="AG28" s="44">
        <v>20.923076923076923</v>
      </c>
      <c r="AH28" s="54">
        <v>3</v>
      </c>
      <c r="AI28" s="44">
        <v>108.8</v>
      </c>
      <c r="AJ28" s="44">
        <v>0.6</v>
      </c>
      <c r="AK28" s="40">
        <f t="shared" si="0"/>
        <v>761.6</v>
      </c>
    </row>
    <row r="29" spans="1:37" ht="12.75">
      <c r="A29" s="76">
        <v>26</v>
      </c>
      <c r="B29" s="42" t="s">
        <v>156</v>
      </c>
      <c r="C29" s="42" t="s">
        <v>104</v>
      </c>
      <c r="D29" s="21" t="s">
        <v>114</v>
      </c>
      <c r="E29" s="21">
        <v>102</v>
      </c>
      <c r="F29" s="44">
        <v>20.4</v>
      </c>
      <c r="G29" s="21">
        <v>0</v>
      </c>
      <c r="H29" s="21"/>
      <c r="I29" s="21"/>
      <c r="J29" s="44"/>
      <c r="K29" s="21"/>
      <c r="L29" s="21" t="s">
        <v>113</v>
      </c>
      <c r="M29" s="21">
        <v>132</v>
      </c>
      <c r="N29" s="44">
        <v>18.8571428571429</v>
      </c>
      <c r="O29" s="21">
        <v>1</v>
      </c>
      <c r="P29" s="21"/>
      <c r="Q29" s="21"/>
      <c r="R29" s="44"/>
      <c r="S29" s="21"/>
      <c r="T29" s="21" t="s">
        <v>157</v>
      </c>
      <c r="U29" s="21">
        <v>150</v>
      </c>
      <c r="V29" s="44">
        <v>30</v>
      </c>
      <c r="W29" s="21">
        <v>1</v>
      </c>
      <c r="X29" s="21"/>
      <c r="Y29" s="21"/>
      <c r="Z29" s="44"/>
      <c r="AA29" s="21"/>
      <c r="AB29" s="21" t="s">
        <v>105</v>
      </c>
      <c r="AC29" s="21">
        <v>153</v>
      </c>
      <c r="AD29" s="44">
        <v>25.5</v>
      </c>
      <c r="AE29" s="21">
        <v>1</v>
      </c>
      <c r="AF29" s="54">
        <v>537</v>
      </c>
      <c r="AG29" s="44">
        <v>23.347826086956537</v>
      </c>
      <c r="AH29" s="54">
        <v>3</v>
      </c>
      <c r="AI29" s="44">
        <v>134.25</v>
      </c>
      <c r="AJ29" s="44">
        <v>0.75</v>
      </c>
      <c r="AK29" s="40">
        <f t="shared" si="0"/>
        <v>939.75</v>
      </c>
    </row>
    <row r="30" spans="1:37" ht="12.75">
      <c r="A30" s="76">
        <v>27</v>
      </c>
      <c r="B30" s="42" t="s">
        <v>158</v>
      </c>
      <c r="C30" s="42" t="s">
        <v>159</v>
      </c>
      <c r="D30" s="21"/>
      <c r="E30" s="21"/>
      <c r="F30" s="44"/>
      <c r="G30" s="21"/>
      <c r="H30" s="21" t="s">
        <v>114</v>
      </c>
      <c r="I30" s="21">
        <v>121</v>
      </c>
      <c r="J30" s="44">
        <v>20.1666666666667</v>
      </c>
      <c r="K30" s="21">
        <v>0</v>
      </c>
      <c r="L30" s="21"/>
      <c r="M30" s="21"/>
      <c r="N30" s="44"/>
      <c r="O30" s="21"/>
      <c r="P30" s="21" t="s">
        <v>114</v>
      </c>
      <c r="Q30" s="21">
        <v>185</v>
      </c>
      <c r="R30" s="44">
        <v>30.8333333333333</v>
      </c>
      <c r="S30" s="21">
        <v>1</v>
      </c>
      <c r="T30" s="21"/>
      <c r="U30" s="21"/>
      <c r="V30" s="44"/>
      <c r="W30" s="21"/>
      <c r="X30" s="21" t="s">
        <v>114</v>
      </c>
      <c r="Y30" s="21">
        <v>60</v>
      </c>
      <c r="Z30" s="44">
        <v>15</v>
      </c>
      <c r="AA30" s="21">
        <v>0</v>
      </c>
      <c r="AB30" s="21" t="s">
        <v>114</v>
      </c>
      <c r="AC30" s="21">
        <v>136</v>
      </c>
      <c r="AD30" s="44">
        <v>45.3333333333333</v>
      </c>
      <c r="AE30" s="21">
        <v>1</v>
      </c>
      <c r="AF30" s="54">
        <v>502</v>
      </c>
      <c r="AG30" s="44">
        <v>26.42105263157895</v>
      </c>
      <c r="AH30" s="54">
        <v>2</v>
      </c>
      <c r="AI30" s="44">
        <v>125.5</v>
      </c>
      <c r="AJ30" s="44">
        <v>0.5</v>
      </c>
      <c r="AK30" s="40">
        <f t="shared" si="0"/>
        <v>878.5</v>
      </c>
    </row>
    <row r="31" spans="1:37" ht="12.75">
      <c r="A31" s="76">
        <v>28</v>
      </c>
      <c r="B31" s="42" t="s">
        <v>160</v>
      </c>
      <c r="C31" s="42" t="s">
        <v>161</v>
      </c>
      <c r="D31" s="21" t="s">
        <v>121</v>
      </c>
      <c r="E31" s="21">
        <v>38</v>
      </c>
      <c r="F31" s="44">
        <v>7.6</v>
      </c>
      <c r="G31" s="21">
        <v>0</v>
      </c>
      <c r="H31" s="21" t="s">
        <v>121</v>
      </c>
      <c r="I31" s="21">
        <v>68</v>
      </c>
      <c r="J31" s="44">
        <v>11.3333333333333</v>
      </c>
      <c r="K31" s="21">
        <v>0</v>
      </c>
      <c r="L31" s="21"/>
      <c r="M31" s="21"/>
      <c r="N31" s="44"/>
      <c r="O31" s="21"/>
      <c r="P31" s="21" t="s">
        <v>121</v>
      </c>
      <c r="Q31" s="21">
        <v>92</v>
      </c>
      <c r="R31" s="44">
        <v>15.3333333333333</v>
      </c>
      <c r="S31" s="21">
        <v>0</v>
      </c>
      <c r="T31" s="21" t="s">
        <v>121</v>
      </c>
      <c r="U31" s="21">
        <v>89</v>
      </c>
      <c r="V31" s="44">
        <v>11.125</v>
      </c>
      <c r="W31" s="21">
        <v>0</v>
      </c>
      <c r="X31" s="21" t="s">
        <v>121</v>
      </c>
      <c r="Y31" s="21">
        <v>170</v>
      </c>
      <c r="Z31" s="44">
        <v>42.5</v>
      </c>
      <c r="AA31" s="21">
        <v>1</v>
      </c>
      <c r="AB31" s="21" t="s">
        <v>121</v>
      </c>
      <c r="AC31" s="21">
        <v>24</v>
      </c>
      <c r="AD31" s="44">
        <v>8</v>
      </c>
      <c r="AE31" s="21">
        <v>0</v>
      </c>
      <c r="AF31" s="54">
        <v>481</v>
      </c>
      <c r="AG31" s="44">
        <v>15.031249999999986</v>
      </c>
      <c r="AH31" s="54">
        <v>1</v>
      </c>
      <c r="AI31" s="44">
        <v>80.16666666666667</v>
      </c>
      <c r="AJ31" s="44">
        <v>0.16666666666666666</v>
      </c>
      <c r="AK31" s="40">
        <f t="shared" si="0"/>
        <v>561.1666666666667</v>
      </c>
    </row>
    <row r="32" spans="1:37" ht="12.75">
      <c r="A32" s="76">
        <v>29</v>
      </c>
      <c r="B32" s="42" t="s">
        <v>162</v>
      </c>
      <c r="C32" s="42" t="s">
        <v>163</v>
      </c>
      <c r="D32" s="21"/>
      <c r="E32" s="21"/>
      <c r="F32" s="44"/>
      <c r="G32" s="21"/>
      <c r="H32" s="21"/>
      <c r="I32" s="21"/>
      <c r="J32" s="44"/>
      <c r="K32" s="21"/>
      <c r="L32" s="21"/>
      <c r="M32" s="21"/>
      <c r="N32" s="44"/>
      <c r="O32" s="21"/>
      <c r="P32" s="21"/>
      <c r="Q32" s="21"/>
      <c r="R32" s="44"/>
      <c r="S32" s="21"/>
      <c r="T32" s="21"/>
      <c r="U32" s="21"/>
      <c r="V32" s="44"/>
      <c r="W32" s="21"/>
      <c r="X32" s="21" t="s">
        <v>105</v>
      </c>
      <c r="Y32" s="21">
        <v>468</v>
      </c>
      <c r="Z32" s="44">
        <v>58.5</v>
      </c>
      <c r="AA32" s="21">
        <v>3</v>
      </c>
      <c r="AB32" s="21"/>
      <c r="AC32" s="21"/>
      <c r="AD32" s="44"/>
      <c r="AE32" s="21"/>
      <c r="AF32" s="54">
        <v>468</v>
      </c>
      <c r="AG32" s="44">
        <v>58.5</v>
      </c>
      <c r="AH32" s="54">
        <v>3</v>
      </c>
      <c r="AI32" s="44">
        <v>468</v>
      </c>
      <c r="AJ32" s="44">
        <v>3</v>
      </c>
      <c r="AK32" s="40">
        <f t="shared" si="0"/>
        <v>3276</v>
      </c>
    </row>
    <row r="33" spans="1:37" ht="12.75">
      <c r="A33" s="76">
        <v>30</v>
      </c>
      <c r="B33" s="42" t="s">
        <v>164</v>
      </c>
      <c r="C33" s="42" t="s">
        <v>101</v>
      </c>
      <c r="D33" s="21" t="s">
        <v>102</v>
      </c>
      <c r="E33" s="21">
        <v>163</v>
      </c>
      <c r="F33" s="44">
        <v>18.1111111111111</v>
      </c>
      <c r="G33" s="21">
        <v>0</v>
      </c>
      <c r="H33" s="21"/>
      <c r="I33" s="21"/>
      <c r="J33" s="44"/>
      <c r="K33" s="21"/>
      <c r="L33" s="21"/>
      <c r="M33" s="21"/>
      <c r="N33" s="44"/>
      <c r="O33" s="21"/>
      <c r="P33" s="21" t="s">
        <v>102</v>
      </c>
      <c r="Q33" s="21">
        <v>126</v>
      </c>
      <c r="R33" s="44">
        <v>15.75</v>
      </c>
      <c r="S33" s="21">
        <v>0</v>
      </c>
      <c r="T33" s="21" t="s">
        <v>102</v>
      </c>
      <c r="U33" s="21">
        <v>130</v>
      </c>
      <c r="V33" s="44">
        <v>65</v>
      </c>
      <c r="W33" s="21">
        <v>1</v>
      </c>
      <c r="X33" s="21" t="s">
        <v>102</v>
      </c>
      <c r="Y33" s="21">
        <v>41</v>
      </c>
      <c r="Z33" s="44">
        <v>41</v>
      </c>
      <c r="AA33" s="21">
        <v>0</v>
      </c>
      <c r="AB33" s="21" t="s">
        <v>102</v>
      </c>
      <c r="AC33" s="21">
        <v>0</v>
      </c>
      <c r="AD33" s="44">
        <v>0</v>
      </c>
      <c r="AE33" s="21">
        <v>0</v>
      </c>
      <c r="AF33" s="54">
        <v>460</v>
      </c>
      <c r="AG33" s="44">
        <v>17.692307692307686</v>
      </c>
      <c r="AH33" s="54">
        <v>1</v>
      </c>
      <c r="AI33" s="44">
        <v>92</v>
      </c>
      <c r="AJ33" s="44">
        <v>0.2</v>
      </c>
      <c r="AK33" s="40">
        <f t="shared" si="0"/>
        <v>644</v>
      </c>
    </row>
    <row r="34" spans="1:37" ht="12.75">
      <c r="A34" s="76">
        <v>31</v>
      </c>
      <c r="B34" s="42" t="s">
        <v>165</v>
      </c>
      <c r="C34" s="42" t="s">
        <v>166</v>
      </c>
      <c r="D34" s="21" t="s">
        <v>121</v>
      </c>
      <c r="E34" s="21">
        <v>56</v>
      </c>
      <c r="F34" s="44">
        <v>11.2</v>
      </c>
      <c r="G34" s="21">
        <v>0</v>
      </c>
      <c r="H34" s="21" t="s">
        <v>121</v>
      </c>
      <c r="I34" s="21">
        <v>109</v>
      </c>
      <c r="J34" s="44">
        <v>18.1666666666667</v>
      </c>
      <c r="K34" s="21">
        <v>0</v>
      </c>
      <c r="L34" s="21"/>
      <c r="M34" s="21"/>
      <c r="N34" s="44"/>
      <c r="O34" s="21"/>
      <c r="P34" s="21" t="s">
        <v>121</v>
      </c>
      <c r="Q34" s="21">
        <v>40</v>
      </c>
      <c r="R34" s="44">
        <v>6.66666666666667</v>
      </c>
      <c r="S34" s="21">
        <v>0</v>
      </c>
      <c r="T34" s="21" t="s">
        <v>121</v>
      </c>
      <c r="U34" s="21">
        <v>166</v>
      </c>
      <c r="V34" s="44">
        <v>20.75</v>
      </c>
      <c r="W34" s="21">
        <v>0</v>
      </c>
      <c r="X34" s="21" t="s">
        <v>121</v>
      </c>
      <c r="Y34" s="21">
        <v>77</v>
      </c>
      <c r="Z34" s="44">
        <v>19.25</v>
      </c>
      <c r="AA34" s="21">
        <v>0</v>
      </c>
      <c r="AB34" s="21" t="s">
        <v>121</v>
      </c>
      <c r="AC34" s="21">
        <v>0</v>
      </c>
      <c r="AD34" s="44">
        <v>0</v>
      </c>
      <c r="AE34" s="21">
        <v>0</v>
      </c>
      <c r="AF34" s="54">
        <v>448</v>
      </c>
      <c r="AG34" s="44">
        <v>14.000000000000007</v>
      </c>
      <c r="AH34" s="54">
        <v>0</v>
      </c>
      <c r="AI34" s="44">
        <v>74.66666666666667</v>
      </c>
      <c r="AJ34" s="44">
        <v>0</v>
      </c>
      <c r="AK34" s="40">
        <f t="shared" si="0"/>
        <v>522.6666666666667</v>
      </c>
    </row>
    <row r="35" spans="1:37" ht="12.75">
      <c r="A35" s="76">
        <v>32</v>
      </c>
      <c r="B35" s="42" t="s">
        <v>167</v>
      </c>
      <c r="C35" s="42" t="s">
        <v>168</v>
      </c>
      <c r="D35" s="21" t="s">
        <v>142</v>
      </c>
      <c r="E35" s="21">
        <v>228</v>
      </c>
      <c r="F35" s="44">
        <v>25.3333333333333</v>
      </c>
      <c r="G35" s="21">
        <v>1</v>
      </c>
      <c r="H35" s="21" t="s">
        <v>142</v>
      </c>
      <c r="I35" s="21">
        <v>190</v>
      </c>
      <c r="J35" s="44">
        <v>23.75</v>
      </c>
      <c r="K35" s="21">
        <v>1</v>
      </c>
      <c r="L35" s="21"/>
      <c r="M35" s="21"/>
      <c r="N35" s="44"/>
      <c r="O35" s="21"/>
      <c r="P35" s="21"/>
      <c r="Q35" s="21"/>
      <c r="R35" s="44"/>
      <c r="S35" s="21"/>
      <c r="T35" s="21"/>
      <c r="U35" s="21"/>
      <c r="V35" s="44"/>
      <c r="W35" s="21"/>
      <c r="X35" s="21"/>
      <c r="Y35" s="21"/>
      <c r="Z35" s="44"/>
      <c r="AA35" s="21"/>
      <c r="AB35" s="21"/>
      <c r="AC35" s="21"/>
      <c r="AD35" s="44"/>
      <c r="AE35" s="21"/>
      <c r="AF35" s="54">
        <v>418</v>
      </c>
      <c r="AG35" s="44">
        <v>24.588235294117627</v>
      </c>
      <c r="AH35" s="54">
        <v>2</v>
      </c>
      <c r="AI35" s="44">
        <v>209</v>
      </c>
      <c r="AJ35" s="44">
        <v>1</v>
      </c>
      <c r="AK35" s="40">
        <f t="shared" si="0"/>
        <v>1463</v>
      </c>
    </row>
    <row r="36" spans="1:37" ht="12.75">
      <c r="A36" s="76">
        <v>33</v>
      </c>
      <c r="B36" s="42" t="s">
        <v>169</v>
      </c>
      <c r="C36" s="42" t="s">
        <v>170</v>
      </c>
      <c r="D36" s="21"/>
      <c r="E36" s="21"/>
      <c r="F36" s="44"/>
      <c r="G36" s="21"/>
      <c r="H36" s="21"/>
      <c r="I36" s="21"/>
      <c r="J36" s="44"/>
      <c r="K36" s="21"/>
      <c r="L36" s="21"/>
      <c r="M36" s="21"/>
      <c r="N36" s="44"/>
      <c r="O36" s="21"/>
      <c r="P36" s="21" t="s">
        <v>124</v>
      </c>
      <c r="Q36" s="21">
        <v>361</v>
      </c>
      <c r="R36" s="44">
        <v>45.125</v>
      </c>
      <c r="S36" s="21">
        <v>4</v>
      </c>
      <c r="T36" s="21"/>
      <c r="U36" s="21"/>
      <c r="V36" s="44"/>
      <c r="W36" s="21"/>
      <c r="X36" s="21"/>
      <c r="Y36" s="21"/>
      <c r="Z36" s="44"/>
      <c r="AA36" s="21"/>
      <c r="AB36" s="21"/>
      <c r="AC36" s="21"/>
      <c r="AD36" s="44"/>
      <c r="AE36" s="21"/>
      <c r="AF36" s="54">
        <v>361</v>
      </c>
      <c r="AG36" s="44">
        <v>45.125</v>
      </c>
      <c r="AH36" s="54">
        <v>4</v>
      </c>
      <c r="AI36" s="44">
        <v>361</v>
      </c>
      <c r="AJ36" s="44">
        <v>4</v>
      </c>
      <c r="AK36" s="40">
        <f aca="true" t="shared" si="1" ref="AK36:AK67">AI36*7</f>
        <v>2527</v>
      </c>
    </row>
    <row r="37" spans="1:37" ht="12.75">
      <c r="A37" s="76">
        <v>34</v>
      </c>
      <c r="B37" s="42" t="s">
        <v>100</v>
      </c>
      <c r="C37" s="42" t="s">
        <v>171</v>
      </c>
      <c r="D37" s="21"/>
      <c r="E37" s="21"/>
      <c r="F37" s="44"/>
      <c r="G37" s="21"/>
      <c r="H37" s="21"/>
      <c r="I37" s="21"/>
      <c r="J37" s="44"/>
      <c r="K37" s="21"/>
      <c r="L37" s="21"/>
      <c r="M37" s="21"/>
      <c r="N37" s="44"/>
      <c r="O37" s="21"/>
      <c r="P37" s="21"/>
      <c r="Q37" s="21"/>
      <c r="R37" s="44"/>
      <c r="S37" s="21"/>
      <c r="T37" s="21" t="s">
        <v>172</v>
      </c>
      <c r="U37" s="21">
        <v>85</v>
      </c>
      <c r="V37" s="44">
        <v>28.3333333333333</v>
      </c>
      <c r="W37" s="21">
        <v>0</v>
      </c>
      <c r="X37" s="21"/>
      <c r="Y37" s="21"/>
      <c r="Z37" s="44"/>
      <c r="AA37" s="21"/>
      <c r="AB37" s="21" t="s">
        <v>139</v>
      </c>
      <c r="AC37" s="21">
        <v>257</v>
      </c>
      <c r="AD37" s="44">
        <v>36.7142857142857</v>
      </c>
      <c r="AE37" s="21">
        <v>1</v>
      </c>
      <c r="AF37" s="54">
        <v>342</v>
      </c>
      <c r="AG37" s="44">
        <v>34.199999999999974</v>
      </c>
      <c r="AH37" s="54">
        <v>1</v>
      </c>
      <c r="AI37" s="44">
        <v>171</v>
      </c>
      <c r="AJ37" s="44">
        <v>0.5</v>
      </c>
      <c r="AK37" s="40">
        <f t="shared" si="1"/>
        <v>1197</v>
      </c>
    </row>
    <row r="38" spans="1:37" ht="12.75">
      <c r="A38" s="76">
        <v>35</v>
      </c>
      <c r="B38" s="42" t="s">
        <v>173</v>
      </c>
      <c r="C38" s="42" t="s">
        <v>174</v>
      </c>
      <c r="D38" s="21" t="s">
        <v>124</v>
      </c>
      <c r="E38" s="21">
        <v>206</v>
      </c>
      <c r="F38" s="44">
        <v>41.2</v>
      </c>
      <c r="G38" s="21">
        <v>2</v>
      </c>
      <c r="H38" s="21"/>
      <c r="I38" s="21"/>
      <c r="J38" s="44"/>
      <c r="K38" s="21"/>
      <c r="L38" s="21"/>
      <c r="M38" s="21"/>
      <c r="N38" s="44"/>
      <c r="O38" s="21"/>
      <c r="P38" s="21" t="s">
        <v>175</v>
      </c>
      <c r="Q38" s="21">
        <v>136</v>
      </c>
      <c r="R38" s="44">
        <v>7.66666666666667</v>
      </c>
      <c r="S38" s="21">
        <v>1</v>
      </c>
      <c r="T38" s="21"/>
      <c r="U38" s="21"/>
      <c r="V38" s="44"/>
      <c r="W38" s="21"/>
      <c r="X38" s="21"/>
      <c r="Y38" s="21"/>
      <c r="Z38" s="44"/>
      <c r="AA38" s="21"/>
      <c r="AB38" s="21"/>
      <c r="AC38" s="21"/>
      <c r="AD38" s="44"/>
      <c r="AE38" s="21"/>
      <c r="AF38" s="54">
        <v>342</v>
      </c>
      <c r="AG38" s="44">
        <v>31.09090909090909</v>
      </c>
      <c r="AH38" s="54">
        <v>3</v>
      </c>
      <c r="AI38" s="44">
        <v>171</v>
      </c>
      <c r="AJ38" s="44">
        <v>1.5</v>
      </c>
      <c r="AK38" s="40">
        <f t="shared" si="1"/>
        <v>1197</v>
      </c>
    </row>
    <row r="39" spans="1:37" ht="12.75">
      <c r="A39" s="76">
        <v>36</v>
      </c>
      <c r="B39" s="42" t="s">
        <v>176</v>
      </c>
      <c r="C39" s="42" t="s">
        <v>115</v>
      </c>
      <c r="D39" s="21"/>
      <c r="E39" s="21"/>
      <c r="F39" s="44"/>
      <c r="G39" s="21"/>
      <c r="H39" s="21"/>
      <c r="I39" s="21"/>
      <c r="J39" s="44"/>
      <c r="K39" s="21"/>
      <c r="L39" s="21"/>
      <c r="M39" s="21"/>
      <c r="N39" s="44"/>
      <c r="O39" s="21"/>
      <c r="P39" s="21" t="s">
        <v>177</v>
      </c>
      <c r="Q39" s="21">
        <v>338</v>
      </c>
      <c r="R39" s="44">
        <v>67.6</v>
      </c>
      <c r="S39" s="21">
        <v>3</v>
      </c>
      <c r="T39" s="21"/>
      <c r="U39" s="21"/>
      <c r="V39" s="44"/>
      <c r="W39" s="21"/>
      <c r="X39" s="21"/>
      <c r="Y39" s="21"/>
      <c r="Z39" s="44"/>
      <c r="AA39" s="21"/>
      <c r="AB39" s="21"/>
      <c r="AC39" s="21"/>
      <c r="AD39" s="44"/>
      <c r="AE39" s="21"/>
      <c r="AF39" s="54">
        <v>338</v>
      </c>
      <c r="AG39" s="44">
        <v>67.6</v>
      </c>
      <c r="AH39" s="54">
        <v>3</v>
      </c>
      <c r="AI39" s="44">
        <v>338</v>
      </c>
      <c r="AJ39" s="44">
        <v>3</v>
      </c>
      <c r="AK39" s="40">
        <f t="shared" si="1"/>
        <v>2366</v>
      </c>
    </row>
    <row r="40" spans="1:37" ht="12.75">
      <c r="A40" s="76">
        <v>37</v>
      </c>
      <c r="B40" s="42" t="s">
        <v>178</v>
      </c>
      <c r="C40" s="42" t="s">
        <v>179</v>
      </c>
      <c r="D40" s="21" t="s">
        <v>152</v>
      </c>
      <c r="E40" s="21">
        <v>18</v>
      </c>
      <c r="F40" s="44">
        <v>4.5</v>
      </c>
      <c r="G40" s="21">
        <v>0</v>
      </c>
      <c r="H40" s="21"/>
      <c r="I40" s="21"/>
      <c r="J40" s="44"/>
      <c r="K40" s="21"/>
      <c r="L40" s="21" t="s">
        <v>142</v>
      </c>
      <c r="M40" s="21">
        <v>125</v>
      </c>
      <c r="N40" s="44">
        <v>17.8571428571429</v>
      </c>
      <c r="O40" s="21">
        <v>0</v>
      </c>
      <c r="P40" s="21" t="s">
        <v>142</v>
      </c>
      <c r="Q40" s="21">
        <v>122</v>
      </c>
      <c r="R40" s="44">
        <v>20.3333333333333</v>
      </c>
      <c r="S40" s="21">
        <v>1</v>
      </c>
      <c r="T40" s="21" t="s">
        <v>142</v>
      </c>
      <c r="U40" s="21">
        <v>48</v>
      </c>
      <c r="V40" s="44">
        <v>9.6</v>
      </c>
      <c r="W40" s="21">
        <v>0</v>
      </c>
      <c r="X40" s="21"/>
      <c r="Y40" s="21"/>
      <c r="Z40" s="44"/>
      <c r="AA40" s="21"/>
      <c r="AB40" s="21"/>
      <c r="AC40" s="21"/>
      <c r="AD40" s="44"/>
      <c r="AE40" s="21"/>
      <c r="AF40" s="54">
        <v>313</v>
      </c>
      <c r="AG40" s="44">
        <v>14.227272727272732</v>
      </c>
      <c r="AH40" s="54">
        <v>1</v>
      </c>
      <c r="AI40" s="44">
        <v>78.25</v>
      </c>
      <c r="AJ40" s="44">
        <v>0.25</v>
      </c>
      <c r="AK40" s="40">
        <f t="shared" si="1"/>
        <v>547.75</v>
      </c>
    </row>
    <row r="41" spans="1:37" ht="12.75">
      <c r="A41" s="76">
        <v>38</v>
      </c>
      <c r="B41" s="42" t="s">
        <v>180</v>
      </c>
      <c r="C41" s="42" t="s">
        <v>151</v>
      </c>
      <c r="D41" s="21" t="s">
        <v>152</v>
      </c>
      <c r="E41" s="21">
        <v>66</v>
      </c>
      <c r="F41" s="44">
        <v>16.5</v>
      </c>
      <c r="G41" s="21">
        <v>0</v>
      </c>
      <c r="H41" s="21"/>
      <c r="I41" s="21"/>
      <c r="J41" s="44"/>
      <c r="K41" s="21"/>
      <c r="L41" s="21" t="s">
        <v>142</v>
      </c>
      <c r="M41" s="21">
        <v>82</v>
      </c>
      <c r="N41" s="44">
        <v>11.7142857142857</v>
      </c>
      <c r="O41" s="21">
        <v>0</v>
      </c>
      <c r="P41" s="21" t="s">
        <v>142</v>
      </c>
      <c r="Q41" s="21">
        <v>85</v>
      </c>
      <c r="R41" s="44">
        <v>14.1666666666667</v>
      </c>
      <c r="S41" s="21">
        <v>0</v>
      </c>
      <c r="T41" s="21" t="s">
        <v>142</v>
      </c>
      <c r="U41" s="21">
        <v>71</v>
      </c>
      <c r="V41" s="44">
        <v>14.2</v>
      </c>
      <c r="W41" s="21">
        <v>0</v>
      </c>
      <c r="X41" s="21"/>
      <c r="Y41" s="21"/>
      <c r="Z41" s="44"/>
      <c r="AA41" s="21"/>
      <c r="AB41" s="21"/>
      <c r="AC41" s="21"/>
      <c r="AD41" s="44"/>
      <c r="AE41" s="21"/>
      <c r="AF41" s="54">
        <v>304</v>
      </c>
      <c r="AG41" s="44">
        <v>13.818181818181822</v>
      </c>
      <c r="AH41" s="54">
        <v>0</v>
      </c>
      <c r="AI41" s="44">
        <v>76</v>
      </c>
      <c r="AJ41" s="44">
        <v>0</v>
      </c>
      <c r="AK41" s="40">
        <f t="shared" si="1"/>
        <v>532</v>
      </c>
    </row>
    <row r="42" spans="1:37" ht="12.75">
      <c r="A42" s="76">
        <v>39</v>
      </c>
      <c r="B42" s="42" t="s">
        <v>181</v>
      </c>
      <c r="C42" s="42" t="s">
        <v>182</v>
      </c>
      <c r="D42" s="21" t="s">
        <v>183</v>
      </c>
      <c r="E42" s="21">
        <v>302</v>
      </c>
      <c r="F42" s="44">
        <v>60.4</v>
      </c>
      <c r="G42" s="21">
        <v>2</v>
      </c>
      <c r="H42" s="21"/>
      <c r="I42" s="21"/>
      <c r="J42" s="44"/>
      <c r="K42" s="21"/>
      <c r="L42" s="21"/>
      <c r="M42" s="21"/>
      <c r="N42" s="44"/>
      <c r="O42" s="21"/>
      <c r="P42" s="21"/>
      <c r="Q42" s="21"/>
      <c r="R42" s="44"/>
      <c r="S42" s="21"/>
      <c r="T42" s="21"/>
      <c r="U42" s="21"/>
      <c r="V42" s="44"/>
      <c r="W42" s="21"/>
      <c r="X42" s="21"/>
      <c r="Y42" s="21"/>
      <c r="Z42" s="44"/>
      <c r="AA42" s="21"/>
      <c r="AB42" s="21"/>
      <c r="AC42" s="21"/>
      <c r="AD42" s="44"/>
      <c r="AE42" s="21"/>
      <c r="AF42" s="54">
        <v>302</v>
      </c>
      <c r="AG42" s="44">
        <v>60.4</v>
      </c>
      <c r="AH42" s="54">
        <v>2</v>
      </c>
      <c r="AI42" s="44">
        <v>302</v>
      </c>
      <c r="AJ42" s="44">
        <v>2</v>
      </c>
      <c r="AK42" s="40">
        <f t="shared" si="1"/>
        <v>2114</v>
      </c>
    </row>
    <row r="43" spans="1:37" ht="12.75">
      <c r="A43" s="76">
        <v>40</v>
      </c>
      <c r="B43" s="42" t="s">
        <v>184</v>
      </c>
      <c r="C43" s="42" t="s">
        <v>185</v>
      </c>
      <c r="D43" s="21"/>
      <c r="E43" s="21"/>
      <c r="F43" s="44"/>
      <c r="G43" s="21"/>
      <c r="H43" s="21"/>
      <c r="I43" s="21"/>
      <c r="J43" s="44"/>
      <c r="K43" s="21"/>
      <c r="L43" s="21"/>
      <c r="M43" s="21"/>
      <c r="N43" s="44"/>
      <c r="O43" s="21"/>
      <c r="P43" s="21" t="s">
        <v>177</v>
      </c>
      <c r="Q43" s="21">
        <v>277</v>
      </c>
      <c r="R43" s="44">
        <v>39.5714285714286</v>
      </c>
      <c r="S43" s="21">
        <v>2</v>
      </c>
      <c r="T43" s="21"/>
      <c r="U43" s="21"/>
      <c r="V43" s="44"/>
      <c r="W43" s="21"/>
      <c r="X43" s="21"/>
      <c r="Y43" s="21"/>
      <c r="Z43" s="44"/>
      <c r="AA43" s="21"/>
      <c r="AB43" s="21"/>
      <c r="AC43" s="21"/>
      <c r="AD43" s="44"/>
      <c r="AE43" s="21"/>
      <c r="AF43" s="54">
        <v>277</v>
      </c>
      <c r="AG43" s="44">
        <v>39.5714285714286</v>
      </c>
      <c r="AH43" s="54">
        <v>2</v>
      </c>
      <c r="AI43" s="44">
        <v>277</v>
      </c>
      <c r="AJ43" s="44">
        <v>2</v>
      </c>
      <c r="AK43" s="40">
        <f t="shared" si="1"/>
        <v>1939</v>
      </c>
    </row>
    <row r="44" spans="1:37" ht="12.75">
      <c r="A44" s="76">
        <v>41</v>
      </c>
      <c r="B44" s="42" t="s">
        <v>186</v>
      </c>
      <c r="C44" s="42" t="s">
        <v>187</v>
      </c>
      <c r="D44" s="21"/>
      <c r="E44" s="21"/>
      <c r="F44" s="44"/>
      <c r="G44" s="21"/>
      <c r="H44" s="21"/>
      <c r="I44" s="21"/>
      <c r="J44" s="44"/>
      <c r="K44" s="21"/>
      <c r="L44" s="21" t="s">
        <v>188</v>
      </c>
      <c r="M44" s="21">
        <v>261</v>
      </c>
      <c r="N44" s="44">
        <v>29</v>
      </c>
      <c r="O44" s="21">
        <v>1</v>
      </c>
      <c r="P44" s="21"/>
      <c r="Q44" s="21"/>
      <c r="R44" s="44"/>
      <c r="S44" s="21"/>
      <c r="T44" s="21" t="s">
        <v>188</v>
      </c>
      <c r="U44" s="21">
        <v>12</v>
      </c>
      <c r="V44" s="44">
        <v>2.4</v>
      </c>
      <c r="W44" s="21">
        <v>0</v>
      </c>
      <c r="X44" s="21"/>
      <c r="Y44" s="21"/>
      <c r="Z44" s="44"/>
      <c r="AA44" s="21"/>
      <c r="AB44" s="21"/>
      <c r="AC44" s="21"/>
      <c r="AD44" s="44"/>
      <c r="AE44" s="21"/>
      <c r="AF44" s="54">
        <v>273</v>
      </c>
      <c r="AG44" s="44">
        <v>19.5</v>
      </c>
      <c r="AH44" s="54">
        <v>1</v>
      </c>
      <c r="AI44" s="44">
        <v>136.5</v>
      </c>
      <c r="AJ44" s="44">
        <v>0.5</v>
      </c>
      <c r="AK44" s="40">
        <f t="shared" si="1"/>
        <v>955.5</v>
      </c>
    </row>
    <row r="45" spans="1:37" ht="12.75">
      <c r="A45" s="76">
        <v>42</v>
      </c>
      <c r="B45" s="42" t="s">
        <v>100</v>
      </c>
      <c r="C45" s="42" t="s">
        <v>189</v>
      </c>
      <c r="D45" s="21" t="s">
        <v>105</v>
      </c>
      <c r="E45" s="21">
        <v>24</v>
      </c>
      <c r="F45" s="44">
        <v>2.66666666666667</v>
      </c>
      <c r="G45" s="21">
        <v>0</v>
      </c>
      <c r="H45" s="21"/>
      <c r="I45" s="21"/>
      <c r="J45" s="44"/>
      <c r="K45" s="21"/>
      <c r="L45" s="21" t="s">
        <v>188</v>
      </c>
      <c r="M45" s="21">
        <v>158</v>
      </c>
      <c r="N45" s="44">
        <v>17.5555555555556</v>
      </c>
      <c r="O45" s="21">
        <v>0</v>
      </c>
      <c r="P45" s="21"/>
      <c r="Q45" s="21"/>
      <c r="R45" s="44"/>
      <c r="S45" s="21"/>
      <c r="T45" s="21" t="s">
        <v>188</v>
      </c>
      <c r="U45" s="21">
        <v>83</v>
      </c>
      <c r="V45" s="44">
        <v>16.6</v>
      </c>
      <c r="W45" s="21">
        <v>0</v>
      </c>
      <c r="X45" s="21"/>
      <c r="Y45" s="21"/>
      <c r="Z45" s="44"/>
      <c r="AA45" s="21"/>
      <c r="AB45" s="21"/>
      <c r="AC45" s="21"/>
      <c r="AD45" s="44"/>
      <c r="AE45" s="21"/>
      <c r="AF45" s="54">
        <v>265</v>
      </c>
      <c r="AG45" s="44">
        <v>11.521739130434801</v>
      </c>
      <c r="AH45" s="54">
        <v>0</v>
      </c>
      <c r="AI45" s="44">
        <v>88.33333333333333</v>
      </c>
      <c r="AJ45" s="44">
        <v>0</v>
      </c>
      <c r="AK45" s="40">
        <f t="shared" si="1"/>
        <v>618.3333333333333</v>
      </c>
    </row>
    <row r="46" spans="1:37" ht="12.75">
      <c r="A46" s="76">
        <v>43</v>
      </c>
      <c r="B46" s="42" t="s">
        <v>190</v>
      </c>
      <c r="C46" s="42" t="s">
        <v>191</v>
      </c>
      <c r="D46" s="21"/>
      <c r="E46" s="21"/>
      <c r="F46" s="44"/>
      <c r="G46" s="21"/>
      <c r="H46" s="21"/>
      <c r="I46" s="21"/>
      <c r="J46" s="44"/>
      <c r="K46" s="21"/>
      <c r="L46" s="21"/>
      <c r="M46" s="21"/>
      <c r="N46" s="44"/>
      <c r="O46" s="21"/>
      <c r="P46" s="21" t="s">
        <v>175</v>
      </c>
      <c r="Q46" s="21">
        <v>202</v>
      </c>
      <c r="R46" s="44">
        <v>33.6666666666667</v>
      </c>
      <c r="S46" s="21">
        <v>2</v>
      </c>
      <c r="T46" s="21"/>
      <c r="U46" s="21"/>
      <c r="V46" s="44"/>
      <c r="W46" s="21"/>
      <c r="X46" s="21" t="s">
        <v>124</v>
      </c>
      <c r="Y46" s="21">
        <v>56</v>
      </c>
      <c r="Z46" s="44">
        <v>14</v>
      </c>
      <c r="AA46" s="21">
        <v>0</v>
      </c>
      <c r="AB46" s="21"/>
      <c r="AC46" s="21"/>
      <c r="AD46" s="44"/>
      <c r="AE46" s="21"/>
      <c r="AF46" s="54">
        <v>258</v>
      </c>
      <c r="AG46" s="44">
        <v>25.80000000000002</v>
      </c>
      <c r="AH46" s="54">
        <v>2</v>
      </c>
      <c r="AI46" s="44">
        <v>129</v>
      </c>
      <c r="AJ46" s="44">
        <v>1</v>
      </c>
      <c r="AK46" s="40">
        <f t="shared" si="1"/>
        <v>903</v>
      </c>
    </row>
    <row r="47" spans="1:37" ht="12.75">
      <c r="A47" s="76">
        <v>44</v>
      </c>
      <c r="B47" s="42" t="s">
        <v>192</v>
      </c>
      <c r="C47" s="42" t="s">
        <v>141</v>
      </c>
      <c r="D47" s="21" t="s">
        <v>142</v>
      </c>
      <c r="E47" s="21">
        <v>14</v>
      </c>
      <c r="F47" s="44">
        <v>1.55555555555556</v>
      </c>
      <c r="G47" s="21">
        <v>0</v>
      </c>
      <c r="H47" s="21" t="s">
        <v>142</v>
      </c>
      <c r="I47" s="21">
        <v>233</v>
      </c>
      <c r="J47" s="44">
        <v>29.125</v>
      </c>
      <c r="K47" s="21">
        <v>2</v>
      </c>
      <c r="L47" s="21"/>
      <c r="M47" s="21"/>
      <c r="N47" s="44"/>
      <c r="O47" s="21"/>
      <c r="P47" s="21"/>
      <c r="Q47" s="21"/>
      <c r="R47" s="44"/>
      <c r="S47" s="21"/>
      <c r="T47" s="21"/>
      <c r="U47" s="21"/>
      <c r="V47" s="44"/>
      <c r="W47" s="21"/>
      <c r="X47" s="21"/>
      <c r="Y47" s="21"/>
      <c r="Z47" s="44"/>
      <c r="AA47" s="21"/>
      <c r="AB47" s="21"/>
      <c r="AC47" s="21"/>
      <c r="AD47" s="44"/>
      <c r="AE47" s="21"/>
      <c r="AF47" s="54">
        <v>247</v>
      </c>
      <c r="AG47" s="44">
        <v>14.529411764705907</v>
      </c>
      <c r="AH47" s="54">
        <v>2</v>
      </c>
      <c r="AI47" s="44">
        <v>123.5</v>
      </c>
      <c r="AJ47" s="44">
        <v>1</v>
      </c>
      <c r="AK47" s="40">
        <f t="shared" si="1"/>
        <v>864.5</v>
      </c>
    </row>
    <row r="48" spans="1:37" ht="12.75">
      <c r="A48" s="76">
        <v>45</v>
      </c>
      <c r="B48" s="42" t="s">
        <v>169</v>
      </c>
      <c r="C48" s="42" t="s">
        <v>193</v>
      </c>
      <c r="D48" s="21"/>
      <c r="E48" s="21"/>
      <c r="F48" s="44"/>
      <c r="G48" s="21"/>
      <c r="H48" s="21"/>
      <c r="I48" s="21"/>
      <c r="J48" s="44"/>
      <c r="K48" s="21"/>
      <c r="L48" s="21"/>
      <c r="M48" s="21"/>
      <c r="N48" s="44"/>
      <c r="O48" s="21"/>
      <c r="P48" s="21" t="s">
        <v>133</v>
      </c>
      <c r="Q48" s="21">
        <v>240</v>
      </c>
      <c r="R48" s="44">
        <v>40</v>
      </c>
      <c r="S48" s="21">
        <v>2</v>
      </c>
      <c r="T48" s="21"/>
      <c r="U48" s="21"/>
      <c r="V48" s="44"/>
      <c r="W48" s="21"/>
      <c r="X48" s="21"/>
      <c r="Y48" s="21"/>
      <c r="Z48" s="44"/>
      <c r="AA48" s="21"/>
      <c r="AB48" s="21"/>
      <c r="AC48" s="21"/>
      <c r="AD48" s="44"/>
      <c r="AE48" s="21"/>
      <c r="AF48" s="54">
        <v>240</v>
      </c>
      <c r="AG48" s="44">
        <v>40</v>
      </c>
      <c r="AH48" s="54">
        <v>2</v>
      </c>
      <c r="AI48" s="44">
        <v>240</v>
      </c>
      <c r="AJ48" s="44">
        <v>2</v>
      </c>
      <c r="AK48" s="40">
        <f t="shared" si="1"/>
        <v>1680</v>
      </c>
    </row>
    <row r="49" spans="1:37" ht="12.75">
      <c r="A49" s="76">
        <v>46</v>
      </c>
      <c r="B49" s="42" t="s">
        <v>194</v>
      </c>
      <c r="C49" s="42" t="s">
        <v>27</v>
      </c>
      <c r="D49" s="21" t="s">
        <v>195</v>
      </c>
      <c r="E49" s="21">
        <v>16</v>
      </c>
      <c r="F49" s="44">
        <v>3.2</v>
      </c>
      <c r="G49" s="21">
        <v>0</v>
      </c>
      <c r="H49" s="21"/>
      <c r="I49" s="21"/>
      <c r="J49" s="44"/>
      <c r="K49" s="21"/>
      <c r="L49" s="21"/>
      <c r="M49" s="21"/>
      <c r="N49" s="44"/>
      <c r="O49" s="21"/>
      <c r="P49" s="21" t="s">
        <v>195</v>
      </c>
      <c r="Q49" s="21">
        <v>95</v>
      </c>
      <c r="R49" s="44">
        <v>15.8333333333333</v>
      </c>
      <c r="S49" s="21">
        <v>0</v>
      </c>
      <c r="T49" s="21"/>
      <c r="U49" s="21"/>
      <c r="V49" s="44"/>
      <c r="W49" s="21"/>
      <c r="X49" s="21" t="s">
        <v>195</v>
      </c>
      <c r="Y49" s="21">
        <v>129</v>
      </c>
      <c r="Z49" s="44">
        <v>32.25</v>
      </c>
      <c r="AA49" s="21">
        <v>0</v>
      </c>
      <c r="AB49" s="21"/>
      <c r="AC49" s="21"/>
      <c r="AD49" s="44"/>
      <c r="AE49" s="21"/>
      <c r="AF49" s="54">
        <v>240</v>
      </c>
      <c r="AG49" s="44">
        <v>15.999999999999988</v>
      </c>
      <c r="AH49" s="54">
        <v>0</v>
      </c>
      <c r="AI49" s="44">
        <v>80</v>
      </c>
      <c r="AJ49" s="44">
        <v>0</v>
      </c>
      <c r="AK49" s="40">
        <f t="shared" si="1"/>
        <v>560</v>
      </c>
    </row>
    <row r="50" spans="1:37" ht="12.75">
      <c r="A50" s="76">
        <v>47</v>
      </c>
      <c r="B50" s="42" t="s">
        <v>196</v>
      </c>
      <c r="C50" s="42" t="s">
        <v>197</v>
      </c>
      <c r="D50" s="21"/>
      <c r="E50" s="21"/>
      <c r="F50" s="44"/>
      <c r="G50" s="21"/>
      <c r="H50" s="21" t="s">
        <v>198</v>
      </c>
      <c r="I50" s="21">
        <v>226</v>
      </c>
      <c r="J50" s="44">
        <v>37.6666666666667</v>
      </c>
      <c r="K50" s="21">
        <v>1</v>
      </c>
      <c r="L50" s="21"/>
      <c r="M50" s="21"/>
      <c r="N50" s="44"/>
      <c r="O50" s="21"/>
      <c r="P50" s="21"/>
      <c r="Q50" s="21"/>
      <c r="R50" s="44"/>
      <c r="S50" s="21"/>
      <c r="T50" s="21"/>
      <c r="U50" s="21"/>
      <c r="V50" s="44"/>
      <c r="W50" s="21"/>
      <c r="X50" s="21"/>
      <c r="Y50" s="21"/>
      <c r="Z50" s="44"/>
      <c r="AA50" s="21"/>
      <c r="AB50" s="21"/>
      <c r="AC50" s="21"/>
      <c r="AD50" s="44"/>
      <c r="AE50" s="21"/>
      <c r="AF50" s="54">
        <v>226</v>
      </c>
      <c r="AG50" s="44">
        <v>37.6666666666667</v>
      </c>
      <c r="AH50" s="54">
        <v>1</v>
      </c>
      <c r="AI50" s="44">
        <v>226</v>
      </c>
      <c r="AJ50" s="44">
        <v>1</v>
      </c>
      <c r="AK50" s="40">
        <f t="shared" si="1"/>
        <v>1582</v>
      </c>
    </row>
    <row r="51" spans="1:37" ht="12.75">
      <c r="A51" s="76">
        <v>48</v>
      </c>
      <c r="B51" s="42" t="s">
        <v>199</v>
      </c>
      <c r="C51" s="42" t="s">
        <v>200</v>
      </c>
      <c r="D51" s="21"/>
      <c r="E51" s="21"/>
      <c r="F51" s="44"/>
      <c r="G51" s="21"/>
      <c r="H51" s="21"/>
      <c r="I51" s="21"/>
      <c r="J51" s="44"/>
      <c r="K51" s="21"/>
      <c r="L51" s="21" t="s">
        <v>188</v>
      </c>
      <c r="M51" s="21">
        <v>214</v>
      </c>
      <c r="N51" s="44">
        <v>23.7777777777778</v>
      </c>
      <c r="O51" s="21">
        <v>1</v>
      </c>
      <c r="P51" s="21"/>
      <c r="Q51" s="21"/>
      <c r="R51" s="44"/>
      <c r="S51" s="21"/>
      <c r="T51" s="21"/>
      <c r="U51" s="21"/>
      <c r="V51" s="44"/>
      <c r="W51" s="21"/>
      <c r="X51" s="21"/>
      <c r="Y51" s="21"/>
      <c r="Z51" s="44"/>
      <c r="AA51" s="21"/>
      <c r="AB51" s="21"/>
      <c r="AC51" s="21"/>
      <c r="AD51" s="44"/>
      <c r="AE51" s="21"/>
      <c r="AF51" s="54">
        <v>214</v>
      </c>
      <c r="AG51" s="44">
        <v>23.7777777777778</v>
      </c>
      <c r="AH51" s="54">
        <v>1</v>
      </c>
      <c r="AI51" s="44">
        <v>214</v>
      </c>
      <c r="AJ51" s="44">
        <v>1</v>
      </c>
      <c r="AK51" s="40">
        <f t="shared" si="1"/>
        <v>1498</v>
      </c>
    </row>
    <row r="52" spans="1:37" ht="12.75">
      <c r="A52" s="76">
        <v>49</v>
      </c>
      <c r="B52" s="42" t="s">
        <v>201</v>
      </c>
      <c r="C52" s="42" t="s">
        <v>202</v>
      </c>
      <c r="D52" s="21"/>
      <c r="E52" s="21"/>
      <c r="F52" s="44"/>
      <c r="G52" s="21"/>
      <c r="H52" s="21"/>
      <c r="I52" s="21"/>
      <c r="J52" s="44"/>
      <c r="K52" s="21"/>
      <c r="L52" s="21"/>
      <c r="M52" s="21"/>
      <c r="N52" s="44"/>
      <c r="O52" s="21"/>
      <c r="P52" s="21" t="s">
        <v>203</v>
      </c>
      <c r="Q52" s="21">
        <v>210</v>
      </c>
      <c r="R52" s="44">
        <v>35</v>
      </c>
      <c r="S52" s="21">
        <v>1</v>
      </c>
      <c r="T52" s="21"/>
      <c r="U52" s="21"/>
      <c r="V52" s="44"/>
      <c r="W52" s="21"/>
      <c r="X52" s="21"/>
      <c r="Y52" s="21"/>
      <c r="Z52" s="44"/>
      <c r="AA52" s="21"/>
      <c r="AB52" s="21"/>
      <c r="AC52" s="21"/>
      <c r="AD52" s="44"/>
      <c r="AE52" s="21"/>
      <c r="AF52" s="54">
        <v>210</v>
      </c>
      <c r="AG52" s="44">
        <v>35</v>
      </c>
      <c r="AH52" s="54">
        <v>1</v>
      </c>
      <c r="AI52" s="44">
        <v>210</v>
      </c>
      <c r="AJ52" s="44">
        <v>1</v>
      </c>
      <c r="AK52" s="40">
        <f t="shared" si="1"/>
        <v>1470</v>
      </c>
    </row>
    <row r="53" spans="1:37" ht="12.75">
      <c r="A53" s="76">
        <v>50</v>
      </c>
      <c r="B53" s="42" t="s">
        <v>204</v>
      </c>
      <c r="C53" s="42" t="s">
        <v>205</v>
      </c>
      <c r="D53" s="21"/>
      <c r="E53" s="21"/>
      <c r="F53" s="44"/>
      <c r="G53" s="21"/>
      <c r="H53" s="21"/>
      <c r="I53" s="21"/>
      <c r="J53" s="44"/>
      <c r="K53" s="21"/>
      <c r="L53" s="21"/>
      <c r="M53" s="21"/>
      <c r="N53" s="44"/>
      <c r="O53" s="21"/>
      <c r="P53" s="21" t="s">
        <v>203</v>
      </c>
      <c r="Q53" s="21">
        <v>203</v>
      </c>
      <c r="R53" s="44">
        <v>33.8333333333333</v>
      </c>
      <c r="S53" s="21">
        <v>1</v>
      </c>
      <c r="T53" s="21"/>
      <c r="U53" s="21"/>
      <c r="V53" s="44"/>
      <c r="W53" s="21"/>
      <c r="X53" s="21"/>
      <c r="Y53" s="21"/>
      <c r="Z53" s="44"/>
      <c r="AA53" s="21"/>
      <c r="AB53" s="21"/>
      <c r="AC53" s="21"/>
      <c r="AD53" s="44"/>
      <c r="AE53" s="21"/>
      <c r="AF53" s="54">
        <v>203</v>
      </c>
      <c r="AG53" s="44">
        <v>33.8333333333333</v>
      </c>
      <c r="AH53" s="54">
        <v>1</v>
      </c>
      <c r="AI53" s="44">
        <v>203</v>
      </c>
      <c r="AJ53" s="44">
        <v>1</v>
      </c>
      <c r="AK53" s="40">
        <f t="shared" si="1"/>
        <v>1421</v>
      </c>
    </row>
    <row r="54" spans="1:37" ht="12.75">
      <c r="A54" s="76">
        <v>51</v>
      </c>
      <c r="B54" s="42" t="s">
        <v>167</v>
      </c>
      <c r="C54" s="42" t="s">
        <v>206</v>
      </c>
      <c r="D54" s="21"/>
      <c r="E54" s="21"/>
      <c r="F54" s="44"/>
      <c r="G54" s="21"/>
      <c r="H54" s="21"/>
      <c r="I54" s="21"/>
      <c r="J54" s="44"/>
      <c r="K54" s="21"/>
      <c r="L54" s="21"/>
      <c r="M54" s="21"/>
      <c r="N54" s="44"/>
      <c r="O54" s="21"/>
      <c r="P54" s="21" t="s">
        <v>175</v>
      </c>
      <c r="Q54" s="21">
        <v>197</v>
      </c>
      <c r="R54" s="44">
        <v>47.8333333333333</v>
      </c>
      <c r="S54" s="21">
        <v>0</v>
      </c>
      <c r="T54" s="21"/>
      <c r="U54" s="21"/>
      <c r="V54" s="44"/>
      <c r="W54" s="21"/>
      <c r="X54" s="21"/>
      <c r="Y54" s="21"/>
      <c r="Z54" s="44"/>
      <c r="AA54" s="21"/>
      <c r="AB54" s="21"/>
      <c r="AC54" s="21"/>
      <c r="AD54" s="44"/>
      <c r="AE54" s="21"/>
      <c r="AF54" s="54">
        <v>197</v>
      </c>
      <c r="AG54" s="44">
        <v>49.25</v>
      </c>
      <c r="AH54" s="54">
        <v>0</v>
      </c>
      <c r="AI54" s="44">
        <v>197</v>
      </c>
      <c r="AJ54" s="44">
        <v>0</v>
      </c>
      <c r="AK54" s="40">
        <f t="shared" si="1"/>
        <v>1379</v>
      </c>
    </row>
    <row r="55" spans="1:37" ht="12.75">
      <c r="A55" s="76">
        <v>52</v>
      </c>
      <c r="B55" s="42" t="s">
        <v>201</v>
      </c>
      <c r="C55" s="42" t="s">
        <v>207</v>
      </c>
      <c r="D55" s="21"/>
      <c r="E55" s="21"/>
      <c r="F55" s="44"/>
      <c r="G55" s="21"/>
      <c r="H55" s="21"/>
      <c r="I55" s="21"/>
      <c r="J55" s="44"/>
      <c r="K55" s="21"/>
      <c r="L55" s="21"/>
      <c r="M55" s="21"/>
      <c r="N55" s="44"/>
      <c r="O55" s="21"/>
      <c r="P55" s="21"/>
      <c r="Q55" s="21"/>
      <c r="R55" s="44"/>
      <c r="S55" s="21"/>
      <c r="T55" s="21"/>
      <c r="U55" s="21"/>
      <c r="V55" s="44"/>
      <c r="W55" s="21"/>
      <c r="X55" s="21"/>
      <c r="Y55" s="21"/>
      <c r="Z55" s="44"/>
      <c r="AA55" s="21"/>
      <c r="AB55" s="21" t="s">
        <v>139</v>
      </c>
      <c r="AC55" s="21">
        <v>195</v>
      </c>
      <c r="AD55" s="44">
        <v>27.8571428571429</v>
      </c>
      <c r="AE55" s="21">
        <v>1</v>
      </c>
      <c r="AF55" s="54">
        <v>195</v>
      </c>
      <c r="AG55" s="44">
        <v>27.8571428571429</v>
      </c>
      <c r="AH55" s="54">
        <v>1</v>
      </c>
      <c r="AI55" s="44">
        <v>195</v>
      </c>
      <c r="AJ55" s="44">
        <v>1</v>
      </c>
      <c r="AK55" s="40">
        <f t="shared" si="1"/>
        <v>1365</v>
      </c>
    </row>
    <row r="56" spans="1:37" ht="12.75">
      <c r="A56" s="76">
        <v>53</v>
      </c>
      <c r="B56" s="42" t="s">
        <v>162</v>
      </c>
      <c r="C56" s="42" t="s">
        <v>208</v>
      </c>
      <c r="D56" s="21"/>
      <c r="E56" s="21"/>
      <c r="F56" s="44"/>
      <c r="G56" s="21"/>
      <c r="H56" s="21"/>
      <c r="I56" s="21"/>
      <c r="J56" s="44"/>
      <c r="K56" s="21"/>
      <c r="L56" s="21"/>
      <c r="M56" s="21"/>
      <c r="N56" s="44"/>
      <c r="O56" s="21"/>
      <c r="P56" s="21" t="s">
        <v>209</v>
      </c>
      <c r="Q56" s="21">
        <v>181</v>
      </c>
      <c r="R56" s="44">
        <v>30.1666666666667</v>
      </c>
      <c r="S56" s="21">
        <v>2</v>
      </c>
      <c r="T56" s="21"/>
      <c r="U56" s="21"/>
      <c r="V56" s="44"/>
      <c r="W56" s="21"/>
      <c r="X56" s="21"/>
      <c r="Y56" s="21"/>
      <c r="Z56" s="44"/>
      <c r="AA56" s="21"/>
      <c r="AB56" s="21"/>
      <c r="AC56" s="21"/>
      <c r="AD56" s="44"/>
      <c r="AE56" s="21"/>
      <c r="AF56" s="54">
        <v>181</v>
      </c>
      <c r="AG56" s="44">
        <v>30.166666666666696</v>
      </c>
      <c r="AH56" s="54">
        <v>2</v>
      </c>
      <c r="AI56" s="44">
        <v>181</v>
      </c>
      <c r="AJ56" s="44">
        <v>2</v>
      </c>
      <c r="AK56" s="40">
        <f t="shared" si="1"/>
        <v>1267</v>
      </c>
    </row>
    <row r="57" spans="1:37" ht="12.75">
      <c r="A57" s="76">
        <v>54</v>
      </c>
      <c r="B57" s="42" t="s">
        <v>135</v>
      </c>
      <c r="C57" s="42" t="s">
        <v>210</v>
      </c>
      <c r="D57" s="21"/>
      <c r="E57" s="21"/>
      <c r="F57" s="44"/>
      <c r="G57" s="21"/>
      <c r="H57" s="21"/>
      <c r="I57" s="21"/>
      <c r="J57" s="44"/>
      <c r="K57" s="21"/>
      <c r="L57" s="21"/>
      <c r="M57" s="21"/>
      <c r="N57" s="44"/>
      <c r="O57" s="21"/>
      <c r="P57" s="21" t="s">
        <v>177</v>
      </c>
      <c r="Q57" s="21">
        <v>176</v>
      </c>
      <c r="R57" s="44">
        <v>29.3333333333333</v>
      </c>
      <c r="S57" s="21">
        <v>1</v>
      </c>
      <c r="T57" s="21"/>
      <c r="U57" s="21"/>
      <c r="V57" s="44"/>
      <c r="W57" s="21"/>
      <c r="X57" s="21"/>
      <c r="Y57" s="21"/>
      <c r="Z57" s="44"/>
      <c r="AA57" s="21"/>
      <c r="AB57" s="21"/>
      <c r="AC57" s="21"/>
      <c r="AD57" s="44"/>
      <c r="AE57" s="21"/>
      <c r="AF57" s="54">
        <v>176</v>
      </c>
      <c r="AG57" s="44">
        <v>29.3333333333333</v>
      </c>
      <c r="AH57" s="54">
        <v>1</v>
      </c>
      <c r="AI57" s="44">
        <v>176</v>
      </c>
      <c r="AJ57" s="44">
        <v>1</v>
      </c>
      <c r="AK57" s="40">
        <f t="shared" si="1"/>
        <v>1232</v>
      </c>
    </row>
    <row r="58" spans="1:37" ht="12.75">
      <c r="A58" s="76">
        <v>55</v>
      </c>
      <c r="B58" s="42" t="s">
        <v>211</v>
      </c>
      <c r="C58" s="42" t="s">
        <v>212</v>
      </c>
      <c r="D58" s="21"/>
      <c r="E58" s="21"/>
      <c r="F58" s="44"/>
      <c r="G58" s="21"/>
      <c r="H58" s="21" t="s">
        <v>124</v>
      </c>
      <c r="I58" s="21">
        <v>54</v>
      </c>
      <c r="J58" s="44">
        <v>10.8</v>
      </c>
      <c r="K58" s="21">
        <v>0</v>
      </c>
      <c r="L58" s="21"/>
      <c r="M58" s="21"/>
      <c r="N58" s="44"/>
      <c r="O58" s="21"/>
      <c r="P58" s="21"/>
      <c r="Q58" s="21"/>
      <c r="R58" s="44"/>
      <c r="S58" s="21"/>
      <c r="T58" s="21"/>
      <c r="U58" s="21"/>
      <c r="V58" s="44"/>
      <c r="W58" s="21"/>
      <c r="X58" s="21"/>
      <c r="Y58" s="21"/>
      <c r="Z58" s="44"/>
      <c r="AA58" s="21"/>
      <c r="AB58" s="21" t="s">
        <v>102</v>
      </c>
      <c r="AC58" s="21">
        <v>115</v>
      </c>
      <c r="AD58" s="44">
        <v>19.1666666666667</v>
      </c>
      <c r="AE58" s="21">
        <v>0</v>
      </c>
      <c r="AF58" s="54">
        <v>169</v>
      </c>
      <c r="AG58" s="44">
        <v>15.36363636363638</v>
      </c>
      <c r="AH58" s="54">
        <v>0</v>
      </c>
      <c r="AI58" s="44">
        <v>84.5</v>
      </c>
      <c r="AJ58" s="44">
        <v>0</v>
      </c>
      <c r="AK58" s="40">
        <f t="shared" si="1"/>
        <v>591.5</v>
      </c>
    </row>
    <row r="59" spans="1:37" ht="12.75">
      <c r="A59" s="76">
        <v>56</v>
      </c>
      <c r="B59" s="42" t="s">
        <v>213</v>
      </c>
      <c r="C59" s="42" t="s">
        <v>27</v>
      </c>
      <c r="D59" s="21" t="s">
        <v>195</v>
      </c>
      <c r="E59" s="21">
        <v>38</v>
      </c>
      <c r="F59" s="44">
        <v>7.6</v>
      </c>
      <c r="G59" s="21">
        <v>0</v>
      </c>
      <c r="H59" s="21" t="s">
        <v>124</v>
      </c>
      <c r="I59" s="21">
        <v>51</v>
      </c>
      <c r="J59" s="44">
        <v>10.2</v>
      </c>
      <c r="K59" s="21">
        <v>0</v>
      </c>
      <c r="L59" s="21"/>
      <c r="M59" s="21"/>
      <c r="N59" s="44"/>
      <c r="O59" s="21"/>
      <c r="P59" s="21" t="s">
        <v>195</v>
      </c>
      <c r="Q59" s="21">
        <v>46</v>
      </c>
      <c r="R59" s="44">
        <v>7.66666666666667</v>
      </c>
      <c r="S59" s="21">
        <v>0</v>
      </c>
      <c r="T59" s="21"/>
      <c r="U59" s="21"/>
      <c r="V59" s="44"/>
      <c r="W59" s="21"/>
      <c r="X59" s="21" t="s">
        <v>195</v>
      </c>
      <c r="Y59" s="21">
        <v>28</v>
      </c>
      <c r="Z59" s="44">
        <v>7</v>
      </c>
      <c r="AA59" s="21">
        <v>0</v>
      </c>
      <c r="AB59" s="21"/>
      <c r="AC59" s="21"/>
      <c r="AD59" s="44"/>
      <c r="AE59" s="21"/>
      <c r="AF59" s="54">
        <v>163</v>
      </c>
      <c r="AG59" s="44">
        <v>8.150000000000002</v>
      </c>
      <c r="AH59" s="54">
        <v>0</v>
      </c>
      <c r="AI59" s="44">
        <v>40.75</v>
      </c>
      <c r="AJ59" s="44">
        <v>0</v>
      </c>
      <c r="AK59" s="40">
        <f t="shared" si="1"/>
        <v>285.25</v>
      </c>
    </row>
    <row r="60" spans="1:37" ht="12.75">
      <c r="A60" s="76">
        <v>57</v>
      </c>
      <c r="B60" s="42" t="s">
        <v>214</v>
      </c>
      <c r="C60" s="42" t="s">
        <v>215</v>
      </c>
      <c r="D60" s="21"/>
      <c r="E60" s="21"/>
      <c r="F60" s="44"/>
      <c r="G60" s="21"/>
      <c r="H60" s="21"/>
      <c r="I60" s="21"/>
      <c r="J60" s="44"/>
      <c r="K60" s="21"/>
      <c r="L60" s="21"/>
      <c r="M60" s="21"/>
      <c r="N60" s="44"/>
      <c r="O60" s="21"/>
      <c r="P60" s="21" t="s">
        <v>124</v>
      </c>
      <c r="Q60" s="21">
        <v>152</v>
      </c>
      <c r="R60" s="44">
        <v>19</v>
      </c>
      <c r="S60" s="21">
        <v>1</v>
      </c>
      <c r="T60" s="21"/>
      <c r="U60" s="21"/>
      <c r="V60" s="44"/>
      <c r="W60" s="21"/>
      <c r="X60" s="21"/>
      <c r="Y60" s="21"/>
      <c r="Z60" s="44"/>
      <c r="AA60" s="21"/>
      <c r="AB60" s="21"/>
      <c r="AC60" s="21"/>
      <c r="AD60" s="44"/>
      <c r="AE60" s="21"/>
      <c r="AF60" s="54">
        <v>152</v>
      </c>
      <c r="AG60" s="44">
        <v>19</v>
      </c>
      <c r="AH60" s="54">
        <v>1</v>
      </c>
      <c r="AI60" s="44">
        <v>152</v>
      </c>
      <c r="AJ60" s="44">
        <v>1</v>
      </c>
      <c r="AK60" s="40">
        <f t="shared" si="1"/>
        <v>1064</v>
      </c>
    </row>
    <row r="61" spans="1:37" ht="12.75">
      <c r="A61" s="76">
        <v>58</v>
      </c>
      <c r="B61" s="42" t="s">
        <v>135</v>
      </c>
      <c r="C61" s="42" t="s">
        <v>216</v>
      </c>
      <c r="D61" s="21"/>
      <c r="E61" s="21"/>
      <c r="F61" s="44"/>
      <c r="G61" s="21"/>
      <c r="H61" s="21"/>
      <c r="I61" s="21"/>
      <c r="J61" s="44"/>
      <c r="K61" s="21"/>
      <c r="L61" s="21"/>
      <c r="M61" s="21"/>
      <c r="N61" s="44"/>
      <c r="O61" s="21"/>
      <c r="P61" s="21" t="s">
        <v>209</v>
      </c>
      <c r="Q61" s="21">
        <v>118</v>
      </c>
      <c r="R61" s="44">
        <v>19.6666666666667</v>
      </c>
      <c r="S61" s="21">
        <v>1</v>
      </c>
      <c r="T61" s="21"/>
      <c r="U61" s="21"/>
      <c r="V61" s="44"/>
      <c r="W61" s="21"/>
      <c r="X61" s="21"/>
      <c r="Y61" s="21"/>
      <c r="Z61" s="44"/>
      <c r="AA61" s="21"/>
      <c r="AB61" s="21"/>
      <c r="AC61" s="21"/>
      <c r="AD61" s="44"/>
      <c r="AE61" s="21"/>
      <c r="AF61" s="54">
        <v>118</v>
      </c>
      <c r="AG61" s="44">
        <v>19.6666666666667</v>
      </c>
      <c r="AH61" s="54">
        <v>1</v>
      </c>
      <c r="AI61" s="44">
        <v>118</v>
      </c>
      <c r="AJ61" s="44">
        <v>1</v>
      </c>
      <c r="AK61" s="40">
        <f t="shared" si="1"/>
        <v>826</v>
      </c>
    </row>
    <row r="62" spans="1:37" ht="12.75">
      <c r="A62" s="76">
        <v>59</v>
      </c>
      <c r="B62" s="42" t="s">
        <v>217</v>
      </c>
      <c r="C62" s="42" t="s">
        <v>216</v>
      </c>
      <c r="D62" s="21"/>
      <c r="E62" s="21"/>
      <c r="F62" s="44"/>
      <c r="G62" s="21"/>
      <c r="H62" s="21"/>
      <c r="I62" s="21"/>
      <c r="J62" s="44"/>
      <c r="K62" s="21"/>
      <c r="L62" s="21"/>
      <c r="M62" s="21"/>
      <c r="N62" s="44"/>
      <c r="O62" s="21"/>
      <c r="P62" s="21"/>
      <c r="Q62" s="21"/>
      <c r="R62" s="44"/>
      <c r="S62" s="21"/>
      <c r="T62" s="21" t="s">
        <v>105</v>
      </c>
      <c r="U62" s="21">
        <v>0</v>
      </c>
      <c r="V62" s="44">
        <v>0</v>
      </c>
      <c r="W62" s="21">
        <v>0</v>
      </c>
      <c r="X62" s="21" t="s">
        <v>113</v>
      </c>
      <c r="Y62" s="21">
        <v>112</v>
      </c>
      <c r="Z62" s="44">
        <v>14</v>
      </c>
      <c r="AA62" s="21">
        <v>0</v>
      </c>
      <c r="AB62" s="21" t="s">
        <v>113</v>
      </c>
      <c r="AC62" s="21">
        <v>0</v>
      </c>
      <c r="AD62" s="44">
        <v>0</v>
      </c>
      <c r="AE62" s="21">
        <v>0</v>
      </c>
      <c r="AF62" s="54">
        <v>112</v>
      </c>
      <c r="AG62" s="44">
        <v>5.894736842105263</v>
      </c>
      <c r="AH62" s="54">
        <v>0</v>
      </c>
      <c r="AI62" s="44">
        <v>37.333333333333336</v>
      </c>
      <c r="AJ62" s="44">
        <v>0</v>
      </c>
      <c r="AK62" s="40">
        <f t="shared" si="1"/>
        <v>261.33333333333337</v>
      </c>
    </row>
    <row r="63" spans="1:37" ht="12.75">
      <c r="A63" s="76">
        <v>60</v>
      </c>
      <c r="B63" s="42" t="s">
        <v>218</v>
      </c>
      <c r="C63" s="42" t="s">
        <v>219</v>
      </c>
      <c r="D63" s="21"/>
      <c r="E63" s="21"/>
      <c r="F63" s="44"/>
      <c r="G63" s="21"/>
      <c r="H63" s="21"/>
      <c r="I63" s="21"/>
      <c r="J63" s="44"/>
      <c r="K63" s="21"/>
      <c r="L63" s="21"/>
      <c r="M63" s="21"/>
      <c r="N63" s="44"/>
      <c r="O63" s="21"/>
      <c r="P63" s="21"/>
      <c r="Q63" s="21"/>
      <c r="R63" s="44"/>
      <c r="S63" s="21"/>
      <c r="T63" s="21" t="s">
        <v>172</v>
      </c>
      <c r="U63" s="21">
        <v>110</v>
      </c>
      <c r="V63" s="44">
        <v>36.6666666666667</v>
      </c>
      <c r="W63" s="21">
        <v>1</v>
      </c>
      <c r="X63" s="21"/>
      <c r="Y63" s="21"/>
      <c r="Z63" s="44"/>
      <c r="AA63" s="21"/>
      <c r="AB63" s="21"/>
      <c r="AC63" s="21"/>
      <c r="AD63" s="44"/>
      <c r="AE63" s="21"/>
      <c r="AF63" s="54">
        <v>110</v>
      </c>
      <c r="AG63" s="44">
        <v>36.6666666666667</v>
      </c>
      <c r="AH63" s="54">
        <v>1</v>
      </c>
      <c r="AI63" s="44">
        <v>110</v>
      </c>
      <c r="AJ63" s="44">
        <v>1</v>
      </c>
      <c r="AK63" s="40">
        <f t="shared" si="1"/>
        <v>770</v>
      </c>
    </row>
    <row r="64" spans="1:37" ht="12.75">
      <c r="A64" s="76">
        <v>61</v>
      </c>
      <c r="B64" s="42" t="s">
        <v>220</v>
      </c>
      <c r="C64" s="42" t="s">
        <v>221</v>
      </c>
      <c r="D64" s="21"/>
      <c r="E64" s="21"/>
      <c r="F64" s="44"/>
      <c r="G64" s="21"/>
      <c r="H64" s="21" t="s">
        <v>113</v>
      </c>
      <c r="I64" s="21">
        <v>110</v>
      </c>
      <c r="J64" s="44">
        <v>22</v>
      </c>
      <c r="K64" s="21">
        <v>0</v>
      </c>
      <c r="L64" s="21"/>
      <c r="M64" s="21"/>
      <c r="N64" s="44"/>
      <c r="O64" s="21"/>
      <c r="P64" s="21"/>
      <c r="Q64" s="21"/>
      <c r="R64" s="44"/>
      <c r="S64" s="21"/>
      <c r="T64" s="21"/>
      <c r="U64" s="21"/>
      <c r="V64" s="44"/>
      <c r="W64" s="21"/>
      <c r="X64" s="21"/>
      <c r="Y64" s="21"/>
      <c r="Z64" s="44"/>
      <c r="AA64" s="21"/>
      <c r="AB64" s="21"/>
      <c r="AC64" s="21"/>
      <c r="AD64" s="44"/>
      <c r="AE64" s="21"/>
      <c r="AF64" s="54">
        <v>110</v>
      </c>
      <c r="AG64" s="44">
        <v>22</v>
      </c>
      <c r="AH64" s="54">
        <v>0</v>
      </c>
      <c r="AI64" s="44">
        <v>110</v>
      </c>
      <c r="AJ64" s="44">
        <v>0</v>
      </c>
      <c r="AK64" s="40">
        <f t="shared" si="1"/>
        <v>770</v>
      </c>
    </row>
    <row r="65" spans="1:37" ht="12.75">
      <c r="A65" s="76">
        <v>62</v>
      </c>
      <c r="B65" s="42" t="s">
        <v>173</v>
      </c>
      <c r="C65" s="42" t="s">
        <v>222</v>
      </c>
      <c r="D65" s="21" t="s">
        <v>124</v>
      </c>
      <c r="E65" s="21">
        <v>50</v>
      </c>
      <c r="F65" s="44">
        <v>10</v>
      </c>
      <c r="G65" s="21">
        <v>0</v>
      </c>
      <c r="H65" s="21"/>
      <c r="I65" s="21"/>
      <c r="J65" s="44"/>
      <c r="K65" s="21"/>
      <c r="L65" s="21"/>
      <c r="M65" s="21"/>
      <c r="N65" s="44"/>
      <c r="O65" s="21"/>
      <c r="P65" s="21"/>
      <c r="Q65" s="21"/>
      <c r="R65" s="44"/>
      <c r="S65" s="21"/>
      <c r="T65" s="21" t="s">
        <v>124</v>
      </c>
      <c r="U65" s="21">
        <v>59</v>
      </c>
      <c r="V65" s="44">
        <v>14.75</v>
      </c>
      <c r="W65" s="21">
        <v>0</v>
      </c>
      <c r="X65" s="21"/>
      <c r="Y65" s="21"/>
      <c r="Z65" s="44"/>
      <c r="AA65" s="21"/>
      <c r="AB65" s="21"/>
      <c r="AC65" s="21"/>
      <c r="AD65" s="44"/>
      <c r="AE65" s="21"/>
      <c r="AF65" s="54">
        <v>109</v>
      </c>
      <c r="AG65" s="44">
        <v>12.11111111111111</v>
      </c>
      <c r="AH65" s="54">
        <v>0</v>
      </c>
      <c r="AI65" s="44">
        <v>54.5</v>
      </c>
      <c r="AJ65" s="44">
        <v>0</v>
      </c>
      <c r="AK65" s="40">
        <f t="shared" si="1"/>
        <v>381.5</v>
      </c>
    </row>
    <row r="66" spans="1:37" ht="12.75">
      <c r="A66" s="76">
        <v>63</v>
      </c>
      <c r="B66" s="42" t="s">
        <v>199</v>
      </c>
      <c r="C66" s="42" t="s">
        <v>223</v>
      </c>
      <c r="D66" s="21" t="s">
        <v>224</v>
      </c>
      <c r="E66" s="21">
        <v>105</v>
      </c>
      <c r="F66" s="44">
        <v>26.25</v>
      </c>
      <c r="G66" s="21">
        <v>1</v>
      </c>
      <c r="H66" s="21"/>
      <c r="I66" s="21"/>
      <c r="J66" s="44"/>
      <c r="K66" s="21"/>
      <c r="L66" s="21"/>
      <c r="M66" s="21"/>
      <c r="N66" s="44"/>
      <c r="O66" s="21"/>
      <c r="P66" s="21"/>
      <c r="Q66" s="21"/>
      <c r="R66" s="44"/>
      <c r="S66" s="21"/>
      <c r="T66" s="21"/>
      <c r="U66" s="21"/>
      <c r="V66" s="44"/>
      <c r="W66" s="21"/>
      <c r="X66" s="21"/>
      <c r="Y66" s="21"/>
      <c r="Z66" s="44"/>
      <c r="AA66" s="21"/>
      <c r="AB66" s="21"/>
      <c r="AC66" s="21"/>
      <c r="AD66" s="44"/>
      <c r="AE66" s="21"/>
      <c r="AF66" s="54">
        <v>105</v>
      </c>
      <c r="AG66" s="44">
        <v>26.25</v>
      </c>
      <c r="AH66" s="54">
        <v>1</v>
      </c>
      <c r="AI66" s="44">
        <v>105</v>
      </c>
      <c r="AJ66" s="44">
        <v>1</v>
      </c>
      <c r="AK66" s="40">
        <f t="shared" si="1"/>
        <v>735</v>
      </c>
    </row>
    <row r="67" spans="1:37" ht="12.75">
      <c r="A67" s="76">
        <v>64</v>
      </c>
      <c r="B67" s="42" t="s">
        <v>225</v>
      </c>
      <c r="C67" s="42" t="s">
        <v>226</v>
      </c>
      <c r="D67" s="21"/>
      <c r="E67" s="21"/>
      <c r="F67" s="44"/>
      <c r="G67" s="21"/>
      <c r="H67" s="21" t="s">
        <v>198</v>
      </c>
      <c r="I67" s="21">
        <v>98</v>
      </c>
      <c r="J67" s="44">
        <v>19.6</v>
      </c>
      <c r="K67" s="21">
        <v>0</v>
      </c>
      <c r="L67" s="21"/>
      <c r="M67" s="21"/>
      <c r="N67" s="44"/>
      <c r="O67" s="21"/>
      <c r="P67" s="21"/>
      <c r="Q67" s="21"/>
      <c r="R67" s="44"/>
      <c r="S67" s="21"/>
      <c r="T67" s="21"/>
      <c r="U67" s="21"/>
      <c r="V67" s="44"/>
      <c r="W67" s="21"/>
      <c r="X67" s="21"/>
      <c r="Y67" s="21"/>
      <c r="Z67" s="44"/>
      <c r="AA67" s="21"/>
      <c r="AB67" s="21"/>
      <c r="AC67" s="21"/>
      <c r="AD67" s="44"/>
      <c r="AE67" s="21"/>
      <c r="AF67" s="54">
        <v>98</v>
      </c>
      <c r="AG67" s="44">
        <v>19.6</v>
      </c>
      <c r="AH67" s="54">
        <v>0</v>
      </c>
      <c r="AI67" s="44">
        <v>98</v>
      </c>
      <c r="AJ67" s="44">
        <v>0</v>
      </c>
      <c r="AK67" s="40">
        <f t="shared" si="1"/>
        <v>686</v>
      </c>
    </row>
    <row r="68" spans="1:37" ht="12.75">
      <c r="A68" s="76">
        <v>65</v>
      </c>
      <c r="B68" s="42" t="s">
        <v>227</v>
      </c>
      <c r="C68" s="42" t="s">
        <v>210</v>
      </c>
      <c r="D68" s="21"/>
      <c r="E68" s="21"/>
      <c r="F68" s="44"/>
      <c r="G68" s="21"/>
      <c r="H68" s="21"/>
      <c r="I68" s="21"/>
      <c r="J68" s="44"/>
      <c r="K68" s="21"/>
      <c r="L68" s="21"/>
      <c r="M68" s="21"/>
      <c r="N68" s="44"/>
      <c r="O68" s="21"/>
      <c r="P68" s="21" t="s">
        <v>177</v>
      </c>
      <c r="Q68" s="21">
        <v>92</v>
      </c>
      <c r="R68" s="44">
        <v>15.3333333333333</v>
      </c>
      <c r="S68" s="21">
        <v>1</v>
      </c>
      <c r="T68" s="21"/>
      <c r="U68" s="21"/>
      <c r="V68" s="44"/>
      <c r="W68" s="21"/>
      <c r="X68" s="21"/>
      <c r="Y68" s="21"/>
      <c r="Z68" s="44"/>
      <c r="AA68" s="21"/>
      <c r="AB68" s="21"/>
      <c r="AC68" s="21"/>
      <c r="AD68" s="44"/>
      <c r="AE68" s="21"/>
      <c r="AF68" s="54">
        <v>92</v>
      </c>
      <c r="AG68" s="44">
        <v>15.3333333333333</v>
      </c>
      <c r="AH68" s="54">
        <v>1</v>
      </c>
      <c r="AI68" s="44">
        <v>92</v>
      </c>
      <c r="AJ68" s="44">
        <v>1</v>
      </c>
      <c r="AK68" s="40">
        <f aca="true" t="shared" si="2" ref="AK68:AK96">AI68*7</f>
        <v>644</v>
      </c>
    </row>
    <row r="69" spans="1:37" ht="12.75">
      <c r="A69" s="76">
        <v>66</v>
      </c>
      <c r="B69" s="42" t="s">
        <v>190</v>
      </c>
      <c r="C69" s="42" t="s">
        <v>228</v>
      </c>
      <c r="D69" s="21"/>
      <c r="E69" s="21"/>
      <c r="F69" s="44"/>
      <c r="G69" s="21"/>
      <c r="H69" s="21"/>
      <c r="I69" s="21"/>
      <c r="J69" s="44"/>
      <c r="K69" s="21"/>
      <c r="L69" s="21"/>
      <c r="M69" s="21"/>
      <c r="N69" s="44"/>
      <c r="O69" s="21"/>
      <c r="P69" s="21" t="s">
        <v>203</v>
      </c>
      <c r="Q69" s="21">
        <v>90</v>
      </c>
      <c r="R69" s="44">
        <v>15</v>
      </c>
      <c r="S69" s="21">
        <v>1</v>
      </c>
      <c r="T69" s="21"/>
      <c r="U69" s="21"/>
      <c r="V69" s="44"/>
      <c r="W69" s="21"/>
      <c r="X69" s="21"/>
      <c r="Y69" s="21"/>
      <c r="Z69" s="44"/>
      <c r="AA69" s="21"/>
      <c r="AB69" s="21"/>
      <c r="AC69" s="21"/>
      <c r="AD69" s="44"/>
      <c r="AE69" s="21"/>
      <c r="AF69" s="54">
        <v>90</v>
      </c>
      <c r="AG69" s="44">
        <v>15</v>
      </c>
      <c r="AH69" s="54">
        <v>1</v>
      </c>
      <c r="AI69" s="44">
        <v>90</v>
      </c>
      <c r="AJ69" s="44">
        <v>1</v>
      </c>
      <c r="AK69" s="40">
        <f t="shared" si="2"/>
        <v>630</v>
      </c>
    </row>
    <row r="70" spans="1:37" ht="12.75">
      <c r="A70" s="76">
        <v>67</v>
      </c>
      <c r="B70" s="42" t="s">
        <v>126</v>
      </c>
      <c r="C70" s="42" t="s">
        <v>229</v>
      </c>
      <c r="D70" s="21"/>
      <c r="E70" s="21"/>
      <c r="F70" s="44"/>
      <c r="G70" s="21"/>
      <c r="H70" s="21"/>
      <c r="I70" s="21"/>
      <c r="J70" s="44"/>
      <c r="K70" s="21"/>
      <c r="L70" s="21"/>
      <c r="M70" s="21"/>
      <c r="N70" s="44"/>
      <c r="O70" s="21"/>
      <c r="P70" s="21"/>
      <c r="Q70" s="21"/>
      <c r="R70" s="44"/>
      <c r="S70" s="21"/>
      <c r="T70" s="21"/>
      <c r="U70" s="21"/>
      <c r="V70" s="44"/>
      <c r="W70" s="21"/>
      <c r="X70" s="21" t="s">
        <v>230</v>
      </c>
      <c r="Y70" s="21">
        <v>85</v>
      </c>
      <c r="Z70" s="44">
        <v>28.3333333333333</v>
      </c>
      <c r="AA70" s="21">
        <v>0</v>
      </c>
      <c r="AB70" s="21"/>
      <c r="AC70" s="21"/>
      <c r="AD70" s="44"/>
      <c r="AE70" s="21"/>
      <c r="AF70" s="54">
        <v>85</v>
      </c>
      <c r="AG70" s="44">
        <v>28.3333333333333</v>
      </c>
      <c r="AH70" s="54">
        <v>0</v>
      </c>
      <c r="AI70" s="44">
        <v>85</v>
      </c>
      <c r="AJ70" s="44">
        <v>0</v>
      </c>
      <c r="AK70" s="40">
        <f t="shared" si="2"/>
        <v>595</v>
      </c>
    </row>
    <row r="71" spans="1:37" ht="12.75">
      <c r="A71" s="76">
        <v>68</v>
      </c>
      <c r="B71" s="42" t="s">
        <v>231</v>
      </c>
      <c r="C71" s="42" t="s">
        <v>216</v>
      </c>
      <c r="D71" s="21"/>
      <c r="E71" s="21"/>
      <c r="F71" s="44"/>
      <c r="G71" s="21"/>
      <c r="H71" s="21"/>
      <c r="I71" s="21"/>
      <c r="J71" s="44"/>
      <c r="K71" s="21"/>
      <c r="L71" s="21"/>
      <c r="M71" s="21"/>
      <c r="N71" s="44"/>
      <c r="O71" s="21"/>
      <c r="P71" s="21" t="s">
        <v>105</v>
      </c>
      <c r="Q71" s="21">
        <v>82</v>
      </c>
      <c r="R71" s="44">
        <v>27.3333333333333</v>
      </c>
      <c r="S71" s="21">
        <v>0</v>
      </c>
      <c r="T71" s="21"/>
      <c r="U71" s="21"/>
      <c r="V71" s="44"/>
      <c r="W71" s="21"/>
      <c r="X71" s="21"/>
      <c r="Y71" s="21"/>
      <c r="Z71" s="44"/>
      <c r="AA71" s="21"/>
      <c r="AB71" s="21"/>
      <c r="AC71" s="21"/>
      <c r="AD71" s="44"/>
      <c r="AE71" s="21"/>
      <c r="AF71" s="54">
        <v>82</v>
      </c>
      <c r="AG71" s="44">
        <v>27.3333333333333</v>
      </c>
      <c r="AH71" s="54">
        <v>0</v>
      </c>
      <c r="AI71" s="44">
        <v>82</v>
      </c>
      <c r="AJ71" s="44">
        <v>0</v>
      </c>
      <c r="AK71" s="40">
        <f t="shared" si="2"/>
        <v>574</v>
      </c>
    </row>
    <row r="72" spans="1:37" ht="12.75">
      <c r="A72" s="76">
        <v>69</v>
      </c>
      <c r="B72" s="42" t="s">
        <v>232</v>
      </c>
      <c r="C72" s="42" t="s">
        <v>233</v>
      </c>
      <c r="D72" s="21" t="s">
        <v>183</v>
      </c>
      <c r="E72" s="21">
        <v>81</v>
      </c>
      <c r="F72" s="44">
        <v>16.2</v>
      </c>
      <c r="G72" s="21">
        <v>0</v>
      </c>
      <c r="H72" s="21"/>
      <c r="I72" s="21"/>
      <c r="J72" s="44"/>
      <c r="K72" s="21"/>
      <c r="L72" s="21"/>
      <c r="M72" s="21"/>
      <c r="N72" s="44"/>
      <c r="O72" s="21"/>
      <c r="P72" s="21"/>
      <c r="Q72" s="21"/>
      <c r="R72" s="44"/>
      <c r="S72" s="21"/>
      <c r="T72" s="21"/>
      <c r="U72" s="21"/>
      <c r="V72" s="44"/>
      <c r="W72" s="21"/>
      <c r="X72" s="21"/>
      <c r="Y72" s="21"/>
      <c r="Z72" s="44"/>
      <c r="AA72" s="21"/>
      <c r="AB72" s="21"/>
      <c r="AC72" s="21"/>
      <c r="AD72" s="44"/>
      <c r="AE72" s="21"/>
      <c r="AF72" s="54">
        <v>81</v>
      </c>
      <c r="AG72" s="44">
        <v>16.2</v>
      </c>
      <c r="AH72" s="54">
        <v>0</v>
      </c>
      <c r="AI72" s="44">
        <v>81</v>
      </c>
      <c r="AJ72" s="44">
        <v>0</v>
      </c>
      <c r="AK72" s="40">
        <f t="shared" si="2"/>
        <v>567</v>
      </c>
    </row>
    <row r="73" spans="1:37" ht="12.75">
      <c r="A73" s="76">
        <v>70</v>
      </c>
      <c r="B73" s="42" t="s">
        <v>117</v>
      </c>
      <c r="C73" s="42" t="s">
        <v>219</v>
      </c>
      <c r="D73" s="21"/>
      <c r="E73" s="21"/>
      <c r="F73" s="44"/>
      <c r="G73" s="21"/>
      <c r="H73" s="21"/>
      <c r="I73" s="21"/>
      <c r="J73" s="44"/>
      <c r="K73" s="21"/>
      <c r="L73" s="21"/>
      <c r="M73" s="21"/>
      <c r="N73" s="44"/>
      <c r="O73" s="21"/>
      <c r="P73" s="21"/>
      <c r="Q73" s="21"/>
      <c r="R73" s="44"/>
      <c r="S73" s="21"/>
      <c r="T73" s="21"/>
      <c r="U73" s="21"/>
      <c r="V73" s="44"/>
      <c r="W73" s="21"/>
      <c r="X73" s="21" t="s">
        <v>230</v>
      </c>
      <c r="Y73" s="21">
        <v>77</v>
      </c>
      <c r="Z73" s="44">
        <v>19.25</v>
      </c>
      <c r="AA73" s="21">
        <v>0</v>
      </c>
      <c r="AB73" s="21"/>
      <c r="AC73" s="21"/>
      <c r="AD73" s="44"/>
      <c r="AE73" s="21"/>
      <c r="AF73" s="54">
        <v>77</v>
      </c>
      <c r="AG73" s="44">
        <v>19.25</v>
      </c>
      <c r="AH73" s="54">
        <v>0</v>
      </c>
      <c r="AI73" s="44">
        <v>77</v>
      </c>
      <c r="AJ73" s="44">
        <v>0</v>
      </c>
      <c r="AK73" s="40">
        <f t="shared" si="2"/>
        <v>539</v>
      </c>
    </row>
    <row r="74" spans="1:37" ht="12.75">
      <c r="A74" s="76">
        <v>71</v>
      </c>
      <c r="B74" s="42" t="s">
        <v>234</v>
      </c>
      <c r="C74" s="42" t="s">
        <v>27</v>
      </c>
      <c r="D74" s="21" t="s">
        <v>195</v>
      </c>
      <c r="E74" s="21">
        <v>0</v>
      </c>
      <c r="F74" s="44">
        <v>0</v>
      </c>
      <c r="G74" s="21">
        <v>0</v>
      </c>
      <c r="H74" s="21"/>
      <c r="I74" s="21"/>
      <c r="J74" s="44"/>
      <c r="K74" s="21"/>
      <c r="L74" s="21"/>
      <c r="M74" s="21"/>
      <c r="N74" s="44"/>
      <c r="O74" s="21"/>
      <c r="P74" s="21" t="s">
        <v>195</v>
      </c>
      <c r="Q74" s="21">
        <v>17</v>
      </c>
      <c r="R74" s="44">
        <v>2.83333333333333</v>
      </c>
      <c r="S74" s="21">
        <v>0</v>
      </c>
      <c r="T74" s="21"/>
      <c r="U74" s="21"/>
      <c r="V74" s="44"/>
      <c r="W74" s="21"/>
      <c r="X74" s="21" t="s">
        <v>195</v>
      </c>
      <c r="Y74" s="21">
        <v>54</v>
      </c>
      <c r="Z74" s="44">
        <v>13.5</v>
      </c>
      <c r="AA74" s="21">
        <v>0</v>
      </c>
      <c r="AB74" s="21"/>
      <c r="AC74" s="21"/>
      <c r="AD74" s="44"/>
      <c r="AE74" s="21"/>
      <c r="AF74" s="54">
        <v>71</v>
      </c>
      <c r="AG74" s="44">
        <v>4.733333333333331</v>
      </c>
      <c r="AH74" s="54">
        <v>0</v>
      </c>
      <c r="AI74" s="44">
        <v>23.666666666666668</v>
      </c>
      <c r="AJ74" s="44">
        <v>0</v>
      </c>
      <c r="AK74" s="40">
        <f t="shared" si="2"/>
        <v>165.66666666666669</v>
      </c>
    </row>
    <row r="75" spans="1:37" ht="12.75">
      <c r="A75" s="76">
        <v>72</v>
      </c>
      <c r="B75" s="42" t="s">
        <v>235</v>
      </c>
      <c r="C75" s="42" t="s">
        <v>210</v>
      </c>
      <c r="D75" s="21"/>
      <c r="E75" s="21"/>
      <c r="F75" s="44"/>
      <c r="G75" s="21"/>
      <c r="H75" s="21"/>
      <c r="I75" s="21"/>
      <c r="J75" s="44"/>
      <c r="K75" s="21"/>
      <c r="L75" s="21"/>
      <c r="M75" s="21"/>
      <c r="N75" s="44"/>
      <c r="O75" s="21"/>
      <c r="P75" s="21" t="s">
        <v>236</v>
      </c>
      <c r="Q75" s="21">
        <v>68</v>
      </c>
      <c r="R75" s="44">
        <v>11.3333333333333</v>
      </c>
      <c r="S75" s="21">
        <v>0</v>
      </c>
      <c r="T75" s="21"/>
      <c r="U75" s="21"/>
      <c r="V75" s="44"/>
      <c r="W75" s="21"/>
      <c r="X75" s="21"/>
      <c r="Y75" s="21"/>
      <c r="Z75" s="44"/>
      <c r="AA75" s="21"/>
      <c r="AB75" s="21"/>
      <c r="AC75" s="21"/>
      <c r="AD75" s="44"/>
      <c r="AE75" s="21"/>
      <c r="AF75" s="54">
        <v>68</v>
      </c>
      <c r="AG75" s="44">
        <v>11.3333333333333</v>
      </c>
      <c r="AH75" s="54">
        <v>0</v>
      </c>
      <c r="AI75" s="44">
        <v>68</v>
      </c>
      <c r="AJ75" s="44">
        <v>0</v>
      </c>
      <c r="AK75" s="40">
        <f t="shared" si="2"/>
        <v>476</v>
      </c>
    </row>
    <row r="76" spans="1:37" ht="12.75">
      <c r="A76" s="76">
        <v>73</v>
      </c>
      <c r="B76" s="42" t="s">
        <v>237</v>
      </c>
      <c r="C76" s="42" t="s">
        <v>238</v>
      </c>
      <c r="D76" s="21"/>
      <c r="E76" s="21"/>
      <c r="F76" s="44"/>
      <c r="G76" s="21"/>
      <c r="H76" s="21"/>
      <c r="I76" s="21"/>
      <c r="J76" s="44"/>
      <c r="K76" s="21"/>
      <c r="L76" s="21" t="s">
        <v>114</v>
      </c>
      <c r="M76" s="21">
        <v>57</v>
      </c>
      <c r="N76" s="44">
        <v>8.14285714285714</v>
      </c>
      <c r="O76" s="21">
        <v>0</v>
      </c>
      <c r="P76" s="21"/>
      <c r="Q76" s="21"/>
      <c r="R76" s="44"/>
      <c r="S76" s="21"/>
      <c r="T76" s="21"/>
      <c r="U76" s="21"/>
      <c r="V76" s="44"/>
      <c r="W76" s="21"/>
      <c r="X76" s="21"/>
      <c r="Y76" s="21"/>
      <c r="Z76" s="44"/>
      <c r="AA76" s="21"/>
      <c r="AB76" s="21"/>
      <c r="AC76" s="21"/>
      <c r="AD76" s="44"/>
      <c r="AE76" s="21"/>
      <c r="AF76" s="54">
        <v>57</v>
      </c>
      <c r="AG76" s="44">
        <v>8.14285714285714</v>
      </c>
      <c r="AH76" s="54">
        <v>0</v>
      </c>
      <c r="AI76" s="44">
        <v>57</v>
      </c>
      <c r="AJ76" s="44">
        <v>0</v>
      </c>
      <c r="AK76" s="40">
        <f t="shared" si="2"/>
        <v>399</v>
      </c>
    </row>
    <row r="77" spans="1:37" ht="12.75">
      <c r="A77" s="76">
        <v>74</v>
      </c>
      <c r="B77" s="42" t="s">
        <v>239</v>
      </c>
      <c r="C77" s="42" t="s">
        <v>208</v>
      </c>
      <c r="D77" s="21"/>
      <c r="E77" s="21"/>
      <c r="F77" s="44"/>
      <c r="G77" s="21"/>
      <c r="H77" s="21"/>
      <c r="I77" s="21"/>
      <c r="J77" s="44"/>
      <c r="K77" s="21"/>
      <c r="L77" s="21"/>
      <c r="M77" s="21"/>
      <c r="N77" s="44"/>
      <c r="O77" s="21"/>
      <c r="P77" s="21" t="s">
        <v>209</v>
      </c>
      <c r="Q77" s="21">
        <v>55</v>
      </c>
      <c r="R77" s="44">
        <v>9.16666666666667</v>
      </c>
      <c r="S77" s="21">
        <v>0</v>
      </c>
      <c r="T77" s="21"/>
      <c r="U77" s="21"/>
      <c r="V77" s="44"/>
      <c r="W77" s="21"/>
      <c r="X77" s="21"/>
      <c r="Y77" s="21"/>
      <c r="Z77" s="44"/>
      <c r="AA77" s="21"/>
      <c r="AB77" s="21"/>
      <c r="AC77" s="21"/>
      <c r="AD77" s="44"/>
      <c r="AE77" s="21"/>
      <c r="AF77" s="54">
        <v>55</v>
      </c>
      <c r="AG77" s="44">
        <v>9.16666666666667</v>
      </c>
      <c r="AH77" s="54">
        <v>0</v>
      </c>
      <c r="AI77" s="44">
        <v>55</v>
      </c>
      <c r="AJ77" s="44">
        <v>0</v>
      </c>
      <c r="AK77" s="40">
        <f t="shared" si="2"/>
        <v>385</v>
      </c>
    </row>
    <row r="78" spans="1:37" ht="12.75">
      <c r="A78" s="76">
        <v>75</v>
      </c>
      <c r="B78" s="42" t="s">
        <v>240</v>
      </c>
      <c r="C78" s="42" t="s">
        <v>241</v>
      </c>
      <c r="D78" s="21"/>
      <c r="E78" s="21"/>
      <c r="F78" s="44"/>
      <c r="G78" s="21"/>
      <c r="H78" s="21" t="s">
        <v>198</v>
      </c>
      <c r="I78" s="21">
        <v>52</v>
      </c>
      <c r="J78" s="44">
        <v>13</v>
      </c>
      <c r="K78" s="21">
        <v>0</v>
      </c>
      <c r="L78" s="21"/>
      <c r="M78" s="21"/>
      <c r="N78" s="44"/>
      <c r="O78" s="21"/>
      <c r="P78" s="21"/>
      <c r="Q78" s="21"/>
      <c r="R78" s="44"/>
      <c r="S78" s="21"/>
      <c r="T78" s="21"/>
      <c r="U78" s="21"/>
      <c r="V78" s="44"/>
      <c r="W78" s="21"/>
      <c r="X78" s="21"/>
      <c r="Y78" s="21"/>
      <c r="Z78" s="44"/>
      <c r="AA78" s="21"/>
      <c r="AB78" s="21"/>
      <c r="AC78" s="21"/>
      <c r="AD78" s="44"/>
      <c r="AE78" s="21"/>
      <c r="AF78" s="54">
        <v>52</v>
      </c>
      <c r="AG78" s="44">
        <v>13</v>
      </c>
      <c r="AH78" s="54">
        <v>0</v>
      </c>
      <c r="AI78" s="44">
        <v>52</v>
      </c>
      <c r="AJ78" s="44">
        <v>0</v>
      </c>
      <c r="AK78" s="40">
        <f t="shared" si="2"/>
        <v>364</v>
      </c>
    </row>
    <row r="79" spans="1:37" ht="12.75">
      <c r="A79" s="76">
        <v>76</v>
      </c>
      <c r="B79" s="42" t="s">
        <v>242</v>
      </c>
      <c r="C79" s="42" t="s">
        <v>243</v>
      </c>
      <c r="D79" s="21" t="s">
        <v>224</v>
      </c>
      <c r="E79" s="21">
        <v>0</v>
      </c>
      <c r="F79" s="44">
        <v>0</v>
      </c>
      <c r="G79" s="21">
        <v>0</v>
      </c>
      <c r="H79" s="21"/>
      <c r="I79" s="21"/>
      <c r="J79" s="44"/>
      <c r="K79" s="21"/>
      <c r="L79" s="21"/>
      <c r="M79" s="21"/>
      <c r="N79" s="44"/>
      <c r="O79" s="21"/>
      <c r="P79" s="21"/>
      <c r="Q79" s="21"/>
      <c r="R79" s="44"/>
      <c r="S79" s="21"/>
      <c r="T79" s="21" t="s">
        <v>157</v>
      </c>
      <c r="U79" s="21">
        <v>52</v>
      </c>
      <c r="V79" s="44">
        <v>10.4</v>
      </c>
      <c r="W79" s="21">
        <v>0</v>
      </c>
      <c r="X79" s="21"/>
      <c r="Y79" s="21"/>
      <c r="Z79" s="44"/>
      <c r="AA79" s="21"/>
      <c r="AB79" s="21"/>
      <c r="AC79" s="21"/>
      <c r="AD79" s="44"/>
      <c r="AE79" s="21"/>
      <c r="AF79" s="54">
        <v>52</v>
      </c>
      <c r="AG79" s="44">
        <v>5.2</v>
      </c>
      <c r="AH79" s="54">
        <v>0</v>
      </c>
      <c r="AI79" s="44">
        <v>26</v>
      </c>
      <c r="AJ79" s="44">
        <v>0</v>
      </c>
      <c r="AK79" s="40">
        <f t="shared" si="2"/>
        <v>182</v>
      </c>
    </row>
    <row r="80" spans="1:37" ht="12.75">
      <c r="A80" s="76">
        <v>77</v>
      </c>
      <c r="B80" s="42" t="s">
        <v>244</v>
      </c>
      <c r="C80" s="42" t="s">
        <v>245</v>
      </c>
      <c r="D80" s="21"/>
      <c r="E80" s="21"/>
      <c r="F80" s="44"/>
      <c r="G80" s="21"/>
      <c r="H80" s="21"/>
      <c r="I80" s="21"/>
      <c r="J80" s="44"/>
      <c r="K80" s="21"/>
      <c r="L80" s="21"/>
      <c r="M80" s="21"/>
      <c r="N80" s="44"/>
      <c r="O80" s="21"/>
      <c r="P80" s="21"/>
      <c r="Q80" s="21"/>
      <c r="R80" s="44"/>
      <c r="S80" s="21"/>
      <c r="T80" s="21" t="s">
        <v>157</v>
      </c>
      <c r="U80" s="21">
        <v>48</v>
      </c>
      <c r="V80" s="44">
        <v>9.6</v>
      </c>
      <c r="W80" s="21">
        <v>0</v>
      </c>
      <c r="X80" s="21"/>
      <c r="Y80" s="21"/>
      <c r="Z80" s="44"/>
      <c r="AA80" s="21"/>
      <c r="AB80" s="21"/>
      <c r="AC80" s="21"/>
      <c r="AD80" s="44"/>
      <c r="AE80" s="21"/>
      <c r="AF80" s="54">
        <v>48</v>
      </c>
      <c r="AG80" s="44">
        <v>9.6</v>
      </c>
      <c r="AH80" s="54">
        <v>0</v>
      </c>
      <c r="AI80" s="44">
        <v>48</v>
      </c>
      <c r="AJ80" s="44">
        <v>0</v>
      </c>
      <c r="AK80" s="40">
        <f t="shared" si="2"/>
        <v>336</v>
      </c>
    </row>
    <row r="81" spans="1:37" ht="12.75">
      <c r="A81" s="76">
        <v>78</v>
      </c>
      <c r="B81" s="42" t="s">
        <v>145</v>
      </c>
      <c r="C81" s="42" t="s">
        <v>246</v>
      </c>
      <c r="D81" s="21"/>
      <c r="E81" s="21"/>
      <c r="F81" s="44"/>
      <c r="G81" s="21"/>
      <c r="H81" s="21"/>
      <c r="I81" s="21"/>
      <c r="J81" s="44"/>
      <c r="K81" s="21"/>
      <c r="L81" s="21"/>
      <c r="M81" s="21"/>
      <c r="N81" s="44"/>
      <c r="O81" s="21"/>
      <c r="P81" s="21"/>
      <c r="Q81" s="21"/>
      <c r="R81" s="44"/>
      <c r="S81" s="21"/>
      <c r="T81" s="21" t="s">
        <v>124</v>
      </c>
      <c r="U81" s="21">
        <v>42</v>
      </c>
      <c r="V81" s="44">
        <v>10.5</v>
      </c>
      <c r="W81" s="21">
        <v>0</v>
      </c>
      <c r="X81" s="21"/>
      <c r="Y81" s="21"/>
      <c r="Z81" s="44"/>
      <c r="AA81" s="21"/>
      <c r="AB81" s="21"/>
      <c r="AC81" s="21"/>
      <c r="AD81" s="44"/>
      <c r="AE81" s="21"/>
      <c r="AF81" s="54">
        <v>42</v>
      </c>
      <c r="AG81" s="44">
        <v>10.5</v>
      </c>
      <c r="AH81" s="54">
        <v>0</v>
      </c>
      <c r="AI81" s="44">
        <v>42</v>
      </c>
      <c r="AJ81" s="44">
        <v>0</v>
      </c>
      <c r="AK81" s="40">
        <f t="shared" si="2"/>
        <v>294</v>
      </c>
    </row>
    <row r="82" spans="1:37" ht="12.75">
      <c r="A82" s="76">
        <v>79</v>
      </c>
      <c r="B82" s="42" t="s">
        <v>145</v>
      </c>
      <c r="C82" s="42" t="s">
        <v>247</v>
      </c>
      <c r="D82" s="21"/>
      <c r="E82" s="21"/>
      <c r="F82" s="44"/>
      <c r="G82" s="21"/>
      <c r="H82" s="21"/>
      <c r="I82" s="21"/>
      <c r="J82" s="44"/>
      <c r="K82" s="21"/>
      <c r="L82" s="21"/>
      <c r="M82" s="21"/>
      <c r="N82" s="44"/>
      <c r="O82" s="21"/>
      <c r="P82" s="21"/>
      <c r="Q82" s="21"/>
      <c r="R82" s="44"/>
      <c r="S82" s="21"/>
      <c r="T82" s="21"/>
      <c r="U82" s="21"/>
      <c r="V82" s="44"/>
      <c r="W82" s="21"/>
      <c r="X82" s="21" t="s">
        <v>230</v>
      </c>
      <c r="Y82" s="21">
        <v>38</v>
      </c>
      <c r="Z82" s="44">
        <v>12.6666666666667</v>
      </c>
      <c r="AA82" s="21">
        <v>0</v>
      </c>
      <c r="AB82" s="21"/>
      <c r="AC82" s="21"/>
      <c r="AD82" s="44"/>
      <c r="AE82" s="21"/>
      <c r="AF82" s="54">
        <v>38</v>
      </c>
      <c r="AG82" s="44">
        <v>12.6666666666667</v>
      </c>
      <c r="AH82" s="54">
        <v>0</v>
      </c>
      <c r="AI82" s="44">
        <v>38</v>
      </c>
      <c r="AJ82" s="44">
        <v>0</v>
      </c>
      <c r="AK82" s="40">
        <f t="shared" si="2"/>
        <v>266</v>
      </c>
    </row>
    <row r="83" spans="1:37" ht="12.75">
      <c r="A83" s="76">
        <v>80</v>
      </c>
      <c r="B83" s="42" t="s">
        <v>248</v>
      </c>
      <c r="C83" s="42" t="s">
        <v>249</v>
      </c>
      <c r="D83" s="21" t="s">
        <v>183</v>
      </c>
      <c r="E83" s="21">
        <v>35</v>
      </c>
      <c r="F83" s="44">
        <v>7</v>
      </c>
      <c r="G83" s="21">
        <v>0</v>
      </c>
      <c r="H83" s="21"/>
      <c r="I83" s="21"/>
      <c r="J83" s="44"/>
      <c r="K83" s="21"/>
      <c r="L83" s="21"/>
      <c r="M83" s="21"/>
      <c r="N83" s="44"/>
      <c r="O83" s="21"/>
      <c r="P83" s="21"/>
      <c r="Q83" s="21"/>
      <c r="R83" s="44"/>
      <c r="S83" s="21"/>
      <c r="T83" s="21"/>
      <c r="U83" s="21"/>
      <c r="V83" s="44"/>
      <c r="W83" s="21"/>
      <c r="X83" s="21"/>
      <c r="Y83" s="21"/>
      <c r="Z83" s="44"/>
      <c r="AA83" s="21"/>
      <c r="AB83" s="21"/>
      <c r="AC83" s="21"/>
      <c r="AD83" s="44"/>
      <c r="AE83" s="21"/>
      <c r="AF83" s="54">
        <v>35</v>
      </c>
      <c r="AG83" s="44">
        <v>7</v>
      </c>
      <c r="AH83" s="54">
        <v>0</v>
      </c>
      <c r="AI83" s="44">
        <v>35</v>
      </c>
      <c r="AJ83" s="44">
        <v>0</v>
      </c>
      <c r="AK83" s="40">
        <f t="shared" si="2"/>
        <v>245</v>
      </c>
    </row>
    <row r="84" spans="1:37" ht="12.75">
      <c r="A84" s="76">
        <v>81</v>
      </c>
      <c r="B84" s="42" t="s">
        <v>199</v>
      </c>
      <c r="C84" s="42" t="s">
        <v>250</v>
      </c>
      <c r="D84" s="21"/>
      <c r="E84" s="21"/>
      <c r="F84" s="44"/>
      <c r="G84" s="21"/>
      <c r="H84" s="21"/>
      <c r="I84" s="21"/>
      <c r="J84" s="44"/>
      <c r="K84" s="21"/>
      <c r="L84" s="21"/>
      <c r="M84" s="21"/>
      <c r="N84" s="44"/>
      <c r="O84" s="21"/>
      <c r="P84" s="21"/>
      <c r="Q84" s="21"/>
      <c r="R84" s="44"/>
      <c r="S84" s="21"/>
      <c r="T84" s="21" t="s">
        <v>172</v>
      </c>
      <c r="U84" s="21">
        <v>32</v>
      </c>
      <c r="V84" s="44">
        <v>16</v>
      </c>
      <c r="W84" s="21">
        <v>0</v>
      </c>
      <c r="X84" s="21"/>
      <c r="Y84" s="21"/>
      <c r="Z84" s="44"/>
      <c r="AA84" s="21"/>
      <c r="AB84" s="21"/>
      <c r="AC84" s="21"/>
      <c r="AD84" s="44"/>
      <c r="AE84" s="21"/>
      <c r="AF84" s="54">
        <v>32</v>
      </c>
      <c r="AG84" s="44">
        <v>16</v>
      </c>
      <c r="AH84" s="54">
        <v>0</v>
      </c>
      <c r="AI84" s="44">
        <v>32</v>
      </c>
      <c r="AJ84" s="44">
        <v>0</v>
      </c>
      <c r="AK84" s="40">
        <f t="shared" si="2"/>
        <v>224</v>
      </c>
    </row>
    <row r="85" spans="1:37" ht="12.75">
      <c r="A85" s="76">
        <v>82</v>
      </c>
      <c r="B85" s="42" t="s">
        <v>137</v>
      </c>
      <c r="C85" s="42" t="s">
        <v>151</v>
      </c>
      <c r="D85" s="21" t="s">
        <v>152</v>
      </c>
      <c r="E85" s="21">
        <v>22</v>
      </c>
      <c r="F85" s="44">
        <v>7.33333333333333</v>
      </c>
      <c r="G85" s="21">
        <v>0</v>
      </c>
      <c r="H85" s="21"/>
      <c r="I85" s="21"/>
      <c r="J85" s="44"/>
      <c r="K85" s="21"/>
      <c r="L85" s="21"/>
      <c r="M85" s="21"/>
      <c r="N85" s="44"/>
      <c r="O85" s="21"/>
      <c r="P85" s="21"/>
      <c r="Q85" s="21"/>
      <c r="R85" s="44"/>
      <c r="S85" s="21"/>
      <c r="T85" s="21"/>
      <c r="U85" s="21"/>
      <c r="V85" s="44"/>
      <c r="W85" s="21"/>
      <c r="X85" s="21"/>
      <c r="Y85" s="21"/>
      <c r="Z85" s="44"/>
      <c r="AA85" s="21"/>
      <c r="AB85" s="21"/>
      <c r="AC85" s="21"/>
      <c r="AD85" s="44"/>
      <c r="AE85" s="21"/>
      <c r="AF85" s="54">
        <v>22</v>
      </c>
      <c r="AG85" s="44">
        <v>7.33333333333333</v>
      </c>
      <c r="AH85" s="54">
        <v>0</v>
      </c>
      <c r="AI85" s="44">
        <v>22</v>
      </c>
      <c r="AJ85" s="44">
        <v>0</v>
      </c>
      <c r="AK85" s="40">
        <f t="shared" si="2"/>
        <v>154</v>
      </c>
    </row>
    <row r="86" spans="1:37" ht="12.75">
      <c r="A86" s="76">
        <v>83</v>
      </c>
      <c r="B86" s="42" t="s">
        <v>251</v>
      </c>
      <c r="C86" s="42" t="s">
        <v>252</v>
      </c>
      <c r="D86" s="21"/>
      <c r="E86" s="21"/>
      <c r="F86" s="44"/>
      <c r="G86" s="21"/>
      <c r="H86" s="21" t="s">
        <v>198</v>
      </c>
      <c r="I86" s="21">
        <v>15</v>
      </c>
      <c r="J86" s="44">
        <v>5</v>
      </c>
      <c r="K86" s="21">
        <v>0</v>
      </c>
      <c r="L86" s="21"/>
      <c r="M86" s="21"/>
      <c r="N86" s="44"/>
      <c r="O86" s="21"/>
      <c r="P86" s="21"/>
      <c r="Q86" s="21"/>
      <c r="R86" s="44"/>
      <c r="S86" s="21"/>
      <c r="T86" s="21"/>
      <c r="U86" s="21"/>
      <c r="V86" s="44"/>
      <c r="W86" s="21"/>
      <c r="X86" s="21"/>
      <c r="Y86" s="21"/>
      <c r="Z86" s="44"/>
      <c r="AA86" s="21"/>
      <c r="AB86" s="21"/>
      <c r="AC86" s="21"/>
      <c r="AD86" s="44"/>
      <c r="AE86" s="21"/>
      <c r="AF86" s="54">
        <v>15</v>
      </c>
      <c r="AG86" s="44">
        <v>5</v>
      </c>
      <c r="AH86" s="54">
        <v>0</v>
      </c>
      <c r="AI86" s="44">
        <v>15</v>
      </c>
      <c r="AJ86" s="44">
        <v>0</v>
      </c>
      <c r="AK86" s="40">
        <f t="shared" si="2"/>
        <v>105</v>
      </c>
    </row>
    <row r="87" spans="1:37" ht="12.75">
      <c r="A87" s="76">
        <v>84</v>
      </c>
      <c r="B87" s="42" t="s">
        <v>253</v>
      </c>
      <c r="C87" s="42" t="s">
        <v>254</v>
      </c>
      <c r="D87" s="21" t="s">
        <v>113</v>
      </c>
      <c r="E87" s="21">
        <v>15</v>
      </c>
      <c r="F87" s="44">
        <v>3</v>
      </c>
      <c r="G87" s="21">
        <v>0</v>
      </c>
      <c r="H87" s="21"/>
      <c r="I87" s="21"/>
      <c r="J87" s="44"/>
      <c r="K87" s="21"/>
      <c r="L87" s="21"/>
      <c r="M87" s="21"/>
      <c r="N87" s="44"/>
      <c r="O87" s="21"/>
      <c r="P87" s="21"/>
      <c r="Q87" s="21"/>
      <c r="R87" s="44"/>
      <c r="S87" s="21"/>
      <c r="T87" s="21"/>
      <c r="U87" s="21"/>
      <c r="V87" s="44"/>
      <c r="W87" s="21"/>
      <c r="X87" s="21"/>
      <c r="Y87" s="21"/>
      <c r="Z87" s="44"/>
      <c r="AA87" s="21"/>
      <c r="AB87" s="21"/>
      <c r="AC87" s="21"/>
      <c r="AD87" s="44"/>
      <c r="AE87" s="21"/>
      <c r="AF87" s="54">
        <v>15</v>
      </c>
      <c r="AG87" s="44">
        <v>3</v>
      </c>
      <c r="AH87" s="54">
        <v>0</v>
      </c>
      <c r="AI87" s="44">
        <v>15</v>
      </c>
      <c r="AJ87" s="44">
        <v>0</v>
      </c>
      <c r="AK87" s="40">
        <f t="shared" si="2"/>
        <v>105</v>
      </c>
    </row>
    <row r="88" spans="1:37" ht="12.75">
      <c r="A88" s="76">
        <v>85</v>
      </c>
      <c r="B88" s="42" t="s">
        <v>264</v>
      </c>
      <c r="C88" s="42" t="s">
        <v>265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 t="s">
        <v>172</v>
      </c>
      <c r="U88" s="21">
        <v>0</v>
      </c>
      <c r="V88" s="44">
        <v>0</v>
      </c>
      <c r="W88" s="21">
        <v>0</v>
      </c>
      <c r="X88" s="21"/>
      <c r="Y88" s="21"/>
      <c r="Z88" s="44"/>
      <c r="AA88" s="21"/>
      <c r="AB88" s="21"/>
      <c r="AC88" s="21"/>
      <c r="AD88" s="44"/>
      <c r="AE88" s="21"/>
      <c r="AF88" s="54">
        <f aca="true" t="shared" si="3" ref="AF88:AF96">E88+I88+M88+Q88+U88+Y88+AC88</f>
        <v>0</v>
      </c>
      <c r="AG88" s="44">
        <v>0</v>
      </c>
      <c r="AH88" s="54">
        <f aca="true" t="shared" si="4" ref="AH88:AH96">G88+K88+O88+S88+W88+AA88+AE88</f>
        <v>0</v>
      </c>
      <c r="AI88" s="44">
        <f aca="true" t="shared" si="5" ref="AI88:AI96">AVERAGE(E88,Y88,I88,M88,Q88,U88,AC88)</f>
        <v>0</v>
      </c>
      <c r="AJ88" s="44">
        <f aca="true" t="shared" si="6" ref="AJ88:AJ96">AVERAGE(G88,AA88,K88,O88,S88,W88,AE88)</f>
        <v>0</v>
      </c>
      <c r="AK88" s="40">
        <f t="shared" si="2"/>
        <v>0</v>
      </c>
    </row>
    <row r="89" spans="1:37" ht="12.75">
      <c r="A89" s="76">
        <v>86</v>
      </c>
      <c r="B89" s="42" t="s">
        <v>262</v>
      </c>
      <c r="C89" s="42" t="s">
        <v>263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 t="s">
        <v>188</v>
      </c>
      <c r="U89" s="21">
        <v>0</v>
      </c>
      <c r="V89" s="44">
        <v>0</v>
      </c>
      <c r="W89" s="21">
        <v>0</v>
      </c>
      <c r="X89" s="21"/>
      <c r="Y89" s="21"/>
      <c r="Z89" s="44"/>
      <c r="AA89" s="21"/>
      <c r="AB89" s="21"/>
      <c r="AC89" s="21"/>
      <c r="AD89" s="44"/>
      <c r="AE89" s="21"/>
      <c r="AF89" s="54">
        <f t="shared" si="3"/>
        <v>0</v>
      </c>
      <c r="AG89" s="44">
        <v>0</v>
      </c>
      <c r="AH89" s="54">
        <f t="shared" si="4"/>
        <v>0</v>
      </c>
      <c r="AI89" s="44">
        <f t="shared" si="5"/>
        <v>0</v>
      </c>
      <c r="AJ89" s="44">
        <f t="shared" si="6"/>
        <v>0</v>
      </c>
      <c r="AK89" s="40">
        <f t="shared" si="2"/>
        <v>0</v>
      </c>
    </row>
    <row r="90" spans="1:37" ht="12.75">
      <c r="A90" s="76">
        <v>87</v>
      </c>
      <c r="B90" s="42" t="s">
        <v>117</v>
      </c>
      <c r="C90" s="42" t="s">
        <v>255</v>
      </c>
      <c r="D90" s="21" t="s">
        <v>224</v>
      </c>
      <c r="E90" s="21">
        <v>0</v>
      </c>
      <c r="F90" s="44">
        <v>0</v>
      </c>
      <c r="G90" s="21">
        <v>0</v>
      </c>
      <c r="H90" s="21"/>
      <c r="I90" s="21"/>
      <c r="J90" s="44"/>
      <c r="K90" s="21"/>
      <c r="L90" s="21"/>
      <c r="M90" s="21"/>
      <c r="N90" s="44"/>
      <c r="O90" s="21"/>
      <c r="P90" s="21"/>
      <c r="Q90" s="21"/>
      <c r="R90" s="44"/>
      <c r="S90" s="21"/>
      <c r="T90" s="21"/>
      <c r="U90" s="21"/>
      <c r="V90" s="44"/>
      <c r="W90" s="21"/>
      <c r="X90" s="21"/>
      <c r="Y90" s="21"/>
      <c r="Z90" s="44"/>
      <c r="AA90" s="21"/>
      <c r="AB90" s="21"/>
      <c r="AC90" s="21"/>
      <c r="AD90" s="44"/>
      <c r="AE90" s="21"/>
      <c r="AF90" s="54">
        <f t="shared" si="3"/>
        <v>0</v>
      </c>
      <c r="AG90" s="44">
        <v>0</v>
      </c>
      <c r="AH90" s="54">
        <f t="shared" si="4"/>
        <v>0</v>
      </c>
      <c r="AI90" s="44">
        <f t="shared" si="5"/>
        <v>0</v>
      </c>
      <c r="AJ90" s="44">
        <f t="shared" si="6"/>
        <v>0</v>
      </c>
      <c r="AK90" s="40">
        <f t="shared" si="2"/>
        <v>0</v>
      </c>
    </row>
    <row r="91" spans="1:37" ht="12.75">
      <c r="A91" s="76">
        <v>88</v>
      </c>
      <c r="B91" s="42" t="s">
        <v>165</v>
      </c>
      <c r="C91" s="42" t="s">
        <v>256</v>
      </c>
      <c r="D91" s="21"/>
      <c r="E91" s="21"/>
      <c r="F91" s="21"/>
      <c r="G91" s="21"/>
      <c r="H91" s="21" t="s">
        <v>113</v>
      </c>
      <c r="I91" s="21">
        <v>0</v>
      </c>
      <c r="J91" s="44">
        <v>0</v>
      </c>
      <c r="K91" s="21">
        <v>0</v>
      </c>
      <c r="L91" s="21"/>
      <c r="M91" s="21"/>
      <c r="N91" s="44"/>
      <c r="O91" s="21"/>
      <c r="P91" s="21"/>
      <c r="Q91" s="21"/>
      <c r="R91" s="44"/>
      <c r="S91" s="21"/>
      <c r="T91" s="21"/>
      <c r="U91" s="21"/>
      <c r="V91" s="44"/>
      <c r="W91" s="21"/>
      <c r="X91" s="21"/>
      <c r="Y91" s="21"/>
      <c r="Z91" s="44"/>
      <c r="AA91" s="21"/>
      <c r="AB91" s="21"/>
      <c r="AC91" s="21"/>
      <c r="AD91" s="44"/>
      <c r="AE91" s="21"/>
      <c r="AF91" s="54">
        <f t="shared" si="3"/>
        <v>0</v>
      </c>
      <c r="AG91" s="44">
        <v>0</v>
      </c>
      <c r="AH91" s="54">
        <f t="shared" si="4"/>
        <v>0</v>
      </c>
      <c r="AI91" s="44">
        <f t="shared" si="5"/>
        <v>0</v>
      </c>
      <c r="AJ91" s="44">
        <f t="shared" si="6"/>
        <v>0</v>
      </c>
      <c r="AK91" s="40">
        <f t="shared" si="2"/>
        <v>0</v>
      </c>
    </row>
    <row r="92" spans="1:37" ht="12.75">
      <c r="A92" s="76">
        <v>89</v>
      </c>
      <c r="B92" s="42" t="s">
        <v>257</v>
      </c>
      <c r="C92" s="42" t="s">
        <v>258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 t="s">
        <v>236</v>
      </c>
      <c r="Q92" s="21">
        <v>0</v>
      </c>
      <c r="R92" s="44">
        <v>0</v>
      </c>
      <c r="S92" s="21">
        <v>0</v>
      </c>
      <c r="T92" s="21"/>
      <c r="U92" s="21"/>
      <c r="V92" s="44"/>
      <c r="W92" s="21"/>
      <c r="X92" s="21"/>
      <c r="Y92" s="21"/>
      <c r="Z92" s="44"/>
      <c r="AA92" s="21"/>
      <c r="AB92" s="21"/>
      <c r="AC92" s="21"/>
      <c r="AD92" s="44"/>
      <c r="AE92" s="21"/>
      <c r="AF92" s="54">
        <f t="shared" si="3"/>
        <v>0</v>
      </c>
      <c r="AG92" s="44">
        <v>0</v>
      </c>
      <c r="AH92" s="54">
        <f t="shared" si="4"/>
        <v>0</v>
      </c>
      <c r="AI92" s="44">
        <f t="shared" si="5"/>
        <v>0</v>
      </c>
      <c r="AJ92" s="44">
        <f t="shared" si="6"/>
        <v>0</v>
      </c>
      <c r="AK92" s="40">
        <f t="shared" si="2"/>
        <v>0</v>
      </c>
    </row>
    <row r="93" spans="1:37" ht="12.75">
      <c r="A93" s="76">
        <v>90</v>
      </c>
      <c r="B93" s="42" t="s">
        <v>261</v>
      </c>
      <c r="C93" s="42" t="s">
        <v>210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 t="s">
        <v>236</v>
      </c>
      <c r="Q93" s="21">
        <v>0</v>
      </c>
      <c r="R93" s="44">
        <v>0</v>
      </c>
      <c r="S93" s="21">
        <v>0</v>
      </c>
      <c r="T93" s="21"/>
      <c r="U93" s="21"/>
      <c r="V93" s="44"/>
      <c r="W93" s="21"/>
      <c r="X93" s="21"/>
      <c r="Y93" s="21"/>
      <c r="Z93" s="44"/>
      <c r="AA93" s="21"/>
      <c r="AB93" s="21"/>
      <c r="AC93" s="21"/>
      <c r="AD93" s="44"/>
      <c r="AE93" s="21"/>
      <c r="AF93" s="54">
        <f t="shared" si="3"/>
        <v>0</v>
      </c>
      <c r="AG93" s="44">
        <v>0</v>
      </c>
      <c r="AH93" s="54">
        <f t="shared" si="4"/>
        <v>0</v>
      </c>
      <c r="AI93" s="44">
        <f t="shared" si="5"/>
        <v>0</v>
      </c>
      <c r="AJ93" s="44">
        <f t="shared" si="6"/>
        <v>0</v>
      </c>
      <c r="AK93" s="40">
        <f t="shared" si="2"/>
        <v>0</v>
      </c>
    </row>
    <row r="94" spans="1:37" ht="12.75">
      <c r="A94" s="76">
        <v>91</v>
      </c>
      <c r="B94" s="42" t="s">
        <v>167</v>
      </c>
      <c r="C94" s="42" t="s">
        <v>250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 t="s">
        <v>172</v>
      </c>
      <c r="U94" s="21">
        <v>0</v>
      </c>
      <c r="V94" s="44">
        <v>0</v>
      </c>
      <c r="W94" s="21">
        <v>0</v>
      </c>
      <c r="X94" s="21"/>
      <c r="Y94" s="21"/>
      <c r="Z94" s="44"/>
      <c r="AA94" s="21"/>
      <c r="AB94" s="21"/>
      <c r="AC94" s="21"/>
      <c r="AD94" s="44"/>
      <c r="AE94" s="21"/>
      <c r="AF94" s="54">
        <f t="shared" si="3"/>
        <v>0</v>
      </c>
      <c r="AG94" s="44">
        <v>0</v>
      </c>
      <c r="AH94" s="54">
        <f t="shared" si="4"/>
        <v>0</v>
      </c>
      <c r="AI94" s="44">
        <f t="shared" si="5"/>
        <v>0</v>
      </c>
      <c r="AJ94" s="44">
        <f t="shared" si="6"/>
        <v>0</v>
      </c>
      <c r="AK94" s="40">
        <f t="shared" si="2"/>
        <v>0</v>
      </c>
    </row>
    <row r="95" spans="1:37" ht="12.75">
      <c r="A95" s="76">
        <v>92</v>
      </c>
      <c r="B95" s="42" t="s">
        <v>259</v>
      </c>
      <c r="C95" s="42" t="s">
        <v>260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 t="s">
        <v>236</v>
      </c>
      <c r="Q95" s="21">
        <v>0</v>
      </c>
      <c r="R95" s="44">
        <v>0</v>
      </c>
      <c r="S95" s="21">
        <v>0</v>
      </c>
      <c r="T95" s="21"/>
      <c r="U95" s="21"/>
      <c r="V95" s="44"/>
      <c r="W95" s="21"/>
      <c r="X95" s="21"/>
      <c r="Y95" s="21"/>
      <c r="Z95" s="44"/>
      <c r="AA95" s="21"/>
      <c r="AB95" s="21"/>
      <c r="AC95" s="21"/>
      <c r="AD95" s="44"/>
      <c r="AE95" s="21"/>
      <c r="AF95" s="54">
        <f t="shared" si="3"/>
        <v>0</v>
      </c>
      <c r="AG95" s="44">
        <v>0</v>
      </c>
      <c r="AH95" s="54">
        <f t="shared" si="4"/>
        <v>0</v>
      </c>
      <c r="AI95" s="44">
        <f t="shared" si="5"/>
        <v>0</v>
      </c>
      <c r="AJ95" s="44">
        <f t="shared" si="6"/>
        <v>0</v>
      </c>
      <c r="AK95" s="40">
        <f t="shared" si="2"/>
        <v>0</v>
      </c>
    </row>
    <row r="96" spans="1:37" ht="13.5" thickBot="1">
      <c r="A96" s="56">
        <v>93</v>
      </c>
      <c r="B96" s="50" t="s">
        <v>220</v>
      </c>
      <c r="C96" s="50" t="s">
        <v>221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 t="s">
        <v>230</v>
      </c>
      <c r="Y96" s="31">
        <v>0</v>
      </c>
      <c r="Z96" s="51">
        <v>0</v>
      </c>
      <c r="AA96" s="31">
        <v>0</v>
      </c>
      <c r="AB96" s="31"/>
      <c r="AC96" s="31"/>
      <c r="AD96" s="51"/>
      <c r="AE96" s="31"/>
      <c r="AF96" s="58">
        <f t="shared" si="3"/>
        <v>0</v>
      </c>
      <c r="AG96" s="51">
        <v>0</v>
      </c>
      <c r="AH96" s="58">
        <f t="shared" si="4"/>
        <v>0</v>
      </c>
      <c r="AI96" s="51">
        <f t="shared" si="5"/>
        <v>0</v>
      </c>
      <c r="AJ96" s="51">
        <f t="shared" si="6"/>
        <v>0</v>
      </c>
      <c r="AK96" s="41">
        <f t="shared" si="2"/>
        <v>0</v>
      </c>
    </row>
    <row r="100" spans="2:12" ht="12.75">
      <c r="B100" s="12" t="s">
        <v>98</v>
      </c>
      <c r="C100" s="136" t="s">
        <v>266</v>
      </c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2:12" ht="12.75">
      <c r="B101" s="12" t="s">
        <v>99</v>
      </c>
      <c r="C101" s="136" t="s">
        <v>267</v>
      </c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2:12" ht="12.75">
      <c r="B102" s="12" t="s">
        <v>95</v>
      </c>
      <c r="C102" s="136" t="s">
        <v>268</v>
      </c>
      <c r="D102" s="136"/>
      <c r="E102" s="136"/>
      <c r="F102" s="136"/>
      <c r="G102" s="136"/>
      <c r="H102" s="136"/>
      <c r="I102" s="136"/>
      <c r="J102" s="136"/>
      <c r="K102" s="136"/>
      <c r="L102" s="136"/>
    </row>
  </sheetData>
  <sheetProtection selectLockedCells="1" selectUnlockedCells="1"/>
  <mergeCells count="16">
    <mergeCell ref="A1:A3"/>
    <mergeCell ref="B1:B3"/>
    <mergeCell ref="C1:C3"/>
    <mergeCell ref="D2:G2"/>
    <mergeCell ref="H2:K2"/>
    <mergeCell ref="L2:O2"/>
    <mergeCell ref="C102:L102"/>
    <mergeCell ref="D1:AE1"/>
    <mergeCell ref="AB2:AE2"/>
    <mergeCell ref="AF2:AH2"/>
    <mergeCell ref="AI2:AJ2"/>
    <mergeCell ref="C100:L100"/>
    <mergeCell ref="C101:L101"/>
    <mergeCell ref="P2:S2"/>
    <mergeCell ref="T2:W2"/>
    <mergeCell ref="X2:AA2"/>
  </mergeCells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8" sqref="A48"/>
      <selection pane="bottomRight" activeCell="A1" sqref="A1:A3"/>
    </sheetView>
  </sheetViews>
  <sheetFormatPr defaultColWidth="11.57421875" defaultRowHeight="12.75"/>
  <cols>
    <col min="1" max="1" width="3.28125" style="3" bestFit="1" customWidth="1"/>
    <col min="2" max="2" width="10.28125" style="3" bestFit="1" customWidth="1"/>
    <col min="3" max="3" width="14.140625" style="3" bestFit="1" customWidth="1"/>
    <col min="4" max="4" width="4.8515625" style="13" bestFit="1" customWidth="1"/>
    <col min="5" max="5" width="5.140625" style="3" bestFit="1" customWidth="1"/>
    <col min="6" max="6" width="5.57421875" style="3" bestFit="1" customWidth="1"/>
    <col min="7" max="7" width="4.8515625" style="13" bestFit="1" customWidth="1"/>
    <col min="8" max="8" width="5.140625" style="3" bestFit="1" customWidth="1"/>
    <col min="9" max="9" width="5.57421875" style="3" bestFit="1" customWidth="1"/>
    <col min="10" max="10" width="5.140625" style="13" bestFit="1" customWidth="1"/>
    <col min="11" max="11" width="5.140625" style="3" bestFit="1" customWidth="1"/>
    <col min="12" max="12" width="5.57421875" style="3" bestFit="1" customWidth="1"/>
    <col min="13" max="13" width="5.140625" style="13" bestFit="1" customWidth="1"/>
    <col min="14" max="14" width="5.140625" style="3" bestFit="1" customWidth="1"/>
    <col min="15" max="15" width="5.57421875" style="3" bestFit="1" customWidth="1"/>
    <col min="16" max="16" width="5.140625" style="13" bestFit="1" customWidth="1"/>
    <col min="17" max="17" width="5.140625" style="3" bestFit="1" customWidth="1"/>
    <col min="18" max="18" width="5.57421875" style="3" bestFit="1" customWidth="1"/>
    <col min="19" max="19" width="4.8515625" style="13" bestFit="1" customWidth="1"/>
    <col min="20" max="20" width="5.140625" style="3" bestFit="1" customWidth="1"/>
    <col min="21" max="21" width="5.57421875" style="3" bestFit="1" customWidth="1"/>
    <col min="22" max="22" width="4.8515625" style="13" bestFit="1" customWidth="1"/>
    <col min="23" max="23" width="5.140625" style="3" bestFit="1" customWidth="1"/>
    <col min="24" max="24" width="5.57421875" style="3" bestFit="1" customWidth="1"/>
    <col min="25" max="25" width="7.00390625" style="3" bestFit="1" customWidth="1"/>
    <col min="26" max="26" width="5.57421875" style="3" bestFit="1" customWidth="1"/>
    <col min="27" max="27" width="6.8515625" style="3" bestFit="1" customWidth="1"/>
    <col min="28" max="28" width="20.28125" style="3" customWidth="1"/>
    <col min="29" max="16384" width="11.57421875" style="3" customWidth="1"/>
  </cols>
  <sheetData>
    <row r="1" spans="1:27" ht="12.75">
      <c r="A1" s="140" t="s">
        <v>0</v>
      </c>
      <c r="B1" s="141" t="s">
        <v>86</v>
      </c>
      <c r="C1" s="141" t="s">
        <v>87</v>
      </c>
      <c r="D1" s="79"/>
      <c r="E1" s="120" t="s">
        <v>269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45" t="s">
        <v>270</v>
      </c>
      <c r="Z1" s="45" t="s">
        <v>90</v>
      </c>
      <c r="AA1" s="55" t="s">
        <v>271</v>
      </c>
    </row>
    <row r="2" spans="1:27" ht="78.75" customHeight="1">
      <c r="A2" s="131"/>
      <c r="B2" s="132"/>
      <c r="C2" s="132"/>
      <c r="D2" s="127" t="s">
        <v>4</v>
      </c>
      <c r="E2" s="127"/>
      <c r="F2" s="127"/>
      <c r="G2" s="127" t="s">
        <v>5</v>
      </c>
      <c r="H2" s="127"/>
      <c r="I2" s="127"/>
      <c r="J2" s="127" t="s">
        <v>6</v>
      </c>
      <c r="K2" s="127"/>
      <c r="L2" s="127"/>
      <c r="M2" s="127" t="s">
        <v>7</v>
      </c>
      <c r="N2" s="127"/>
      <c r="O2" s="127"/>
      <c r="P2" s="129" t="s">
        <v>8</v>
      </c>
      <c r="Q2" s="129"/>
      <c r="R2" s="129"/>
      <c r="S2" s="129" t="s">
        <v>9</v>
      </c>
      <c r="T2" s="129"/>
      <c r="U2" s="129"/>
      <c r="V2" s="129" t="s">
        <v>10</v>
      </c>
      <c r="W2" s="129"/>
      <c r="X2" s="129"/>
      <c r="Y2" s="130" t="s">
        <v>11</v>
      </c>
      <c r="Z2" s="130"/>
      <c r="AA2" s="27" t="s">
        <v>94</v>
      </c>
    </row>
    <row r="3" spans="1:27" ht="12.75">
      <c r="A3" s="131"/>
      <c r="B3" s="132"/>
      <c r="C3" s="132"/>
      <c r="D3" s="90" t="s">
        <v>96</v>
      </c>
      <c r="E3" s="37" t="s">
        <v>97</v>
      </c>
      <c r="F3" s="37" t="s">
        <v>90</v>
      </c>
      <c r="G3" s="90" t="s">
        <v>96</v>
      </c>
      <c r="H3" s="37" t="s">
        <v>97</v>
      </c>
      <c r="I3" s="37" t="s">
        <v>90</v>
      </c>
      <c r="J3" s="90" t="s">
        <v>96</v>
      </c>
      <c r="K3" s="37" t="s">
        <v>97</v>
      </c>
      <c r="L3" s="37" t="s">
        <v>90</v>
      </c>
      <c r="M3" s="90" t="s">
        <v>96</v>
      </c>
      <c r="N3" s="37" t="s">
        <v>97</v>
      </c>
      <c r="O3" s="37" t="s">
        <v>90</v>
      </c>
      <c r="P3" s="108" t="s">
        <v>96</v>
      </c>
      <c r="Q3" s="38" t="s">
        <v>97</v>
      </c>
      <c r="R3" s="38" t="s">
        <v>90</v>
      </c>
      <c r="S3" s="108" t="s">
        <v>96</v>
      </c>
      <c r="T3" s="38" t="s">
        <v>97</v>
      </c>
      <c r="U3" s="38" t="s">
        <v>90</v>
      </c>
      <c r="V3" s="108" t="s">
        <v>96</v>
      </c>
      <c r="W3" s="38" t="s">
        <v>97</v>
      </c>
      <c r="X3" s="38" t="s">
        <v>90</v>
      </c>
      <c r="Y3" s="18" t="s">
        <v>97</v>
      </c>
      <c r="Z3" s="77" t="s">
        <v>90</v>
      </c>
      <c r="AA3" s="80" t="s">
        <v>272</v>
      </c>
    </row>
    <row r="4" spans="1:28" ht="12.75">
      <c r="A4" s="76">
        <v>1</v>
      </c>
      <c r="B4" s="42" t="s">
        <v>143</v>
      </c>
      <c r="C4" s="42" t="s">
        <v>144</v>
      </c>
      <c r="D4" s="21" t="s">
        <v>114</v>
      </c>
      <c r="E4" s="21">
        <v>0</v>
      </c>
      <c r="F4" s="68">
        <v>0</v>
      </c>
      <c r="G4" s="21" t="s">
        <v>114</v>
      </c>
      <c r="H4" s="21">
        <v>2</v>
      </c>
      <c r="I4" s="68">
        <v>0.33333333333333304</v>
      </c>
      <c r="J4" s="21" t="s">
        <v>114</v>
      </c>
      <c r="K4" s="21">
        <v>1</v>
      </c>
      <c r="L4" s="68">
        <v>0.14285714285714302</v>
      </c>
      <c r="M4" s="21" t="s">
        <v>114</v>
      </c>
      <c r="N4" s="21">
        <v>3</v>
      </c>
      <c r="O4" s="68">
        <v>0.5</v>
      </c>
      <c r="P4" s="21" t="s">
        <v>114</v>
      </c>
      <c r="Q4" s="21">
        <v>3</v>
      </c>
      <c r="R4" s="68">
        <v>0.75</v>
      </c>
      <c r="S4" s="21" t="s">
        <v>114</v>
      </c>
      <c r="T4" s="21">
        <v>3</v>
      </c>
      <c r="U4" s="68">
        <v>0.75</v>
      </c>
      <c r="V4" s="21" t="s">
        <v>114</v>
      </c>
      <c r="W4" s="21">
        <v>0</v>
      </c>
      <c r="X4" s="68">
        <v>0</v>
      </c>
      <c r="Y4" s="21">
        <v>12</v>
      </c>
      <c r="Z4" s="68">
        <v>0.34285714285714286</v>
      </c>
      <c r="AA4" s="69">
        <f aca="true" t="shared" si="0" ref="AA4:AA35">AVERAGE(E4,T4,H4,K4,N4,Q4,W4)</f>
        <v>1.7142857142857142</v>
      </c>
      <c r="AB4" s="16"/>
    </row>
    <row r="5" spans="1:27" ht="12.75">
      <c r="A5" s="76">
        <v>2</v>
      </c>
      <c r="B5" s="42" t="s">
        <v>103</v>
      </c>
      <c r="C5" s="42" t="s">
        <v>104</v>
      </c>
      <c r="D5" s="21" t="s">
        <v>105</v>
      </c>
      <c r="E5" s="21">
        <v>1</v>
      </c>
      <c r="F5" s="68">
        <f>E5/9</f>
        <v>0.1111111111111111</v>
      </c>
      <c r="G5" s="21" t="s">
        <v>105</v>
      </c>
      <c r="H5" s="21">
        <v>4</v>
      </c>
      <c r="I5" s="68">
        <v>0.4</v>
      </c>
      <c r="J5" s="21" t="s">
        <v>105</v>
      </c>
      <c r="K5" s="21">
        <v>0</v>
      </c>
      <c r="L5" s="68">
        <v>0</v>
      </c>
      <c r="M5" s="21" t="s">
        <v>105</v>
      </c>
      <c r="N5" s="21">
        <v>2</v>
      </c>
      <c r="O5" s="68">
        <v>0.33333333333333304</v>
      </c>
      <c r="P5" s="21" t="s">
        <v>105</v>
      </c>
      <c r="Q5" s="21">
        <v>2</v>
      </c>
      <c r="R5" s="68">
        <v>0.25</v>
      </c>
      <c r="S5" s="21" t="s">
        <v>105</v>
      </c>
      <c r="T5" s="21">
        <v>3</v>
      </c>
      <c r="U5" s="68">
        <v>0.375</v>
      </c>
      <c r="V5" s="21" t="s">
        <v>105</v>
      </c>
      <c r="W5" s="21">
        <v>0</v>
      </c>
      <c r="X5" s="68">
        <v>0</v>
      </c>
      <c r="Y5" s="21">
        <v>12</v>
      </c>
      <c r="Z5" s="68">
        <v>0.21428571428571425</v>
      </c>
      <c r="AA5" s="69">
        <f t="shared" si="0"/>
        <v>1.7142857142857142</v>
      </c>
    </row>
    <row r="6" spans="1:27" ht="12.75">
      <c r="A6" s="76">
        <v>3</v>
      </c>
      <c r="B6" s="42" t="s">
        <v>100</v>
      </c>
      <c r="C6" s="42" t="s">
        <v>101</v>
      </c>
      <c r="D6" s="21" t="s">
        <v>102</v>
      </c>
      <c r="E6" s="21">
        <v>4</v>
      </c>
      <c r="F6" s="68">
        <f>E6/9</f>
        <v>0.4444444444444444</v>
      </c>
      <c r="G6" s="21" t="s">
        <v>102</v>
      </c>
      <c r="H6" s="21">
        <v>1</v>
      </c>
      <c r="I6" s="68">
        <v>0.125</v>
      </c>
      <c r="J6" s="21" t="s">
        <v>102</v>
      </c>
      <c r="K6" s="21">
        <v>0</v>
      </c>
      <c r="L6" s="68">
        <v>0</v>
      </c>
      <c r="M6" s="21"/>
      <c r="N6" s="21"/>
      <c r="O6" s="68"/>
      <c r="P6" s="21" t="s">
        <v>102</v>
      </c>
      <c r="Q6" s="21">
        <v>4</v>
      </c>
      <c r="R6" s="68">
        <v>0.44444444444444403</v>
      </c>
      <c r="S6" s="21" t="s">
        <v>102</v>
      </c>
      <c r="T6" s="21">
        <v>0</v>
      </c>
      <c r="U6" s="68">
        <v>0</v>
      </c>
      <c r="V6" s="21" t="s">
        <v>102</v>
      </c>
      <c r="W6" s="21">
        <v>0</v>
      </c>
      <c r="X6" s="68">
        <v>0</v>
      </c>
      <c r="Y6" s="21">
        <v>9</v>
      </c>
      <c r="Z6" s="68">
        <v>0.18367346938775508</v>
      </c>
      <c r="AA6" s="69">
        <f t="shared" si="0"/>
        <v>1.5</v>
      </c>
    </row>
    <row r="7" spans="1:27" ht="12.75">
      <c r="A7" s="76">
        <v>4</v>
      </c>
      <c r="B7" s="42" t="s">
        <v>115</v>
      </c>
      <c r="C7" s="42" t="s">
        <v>116</v>
      </c>
      <c r="D7" s="21" t="s">
        <v>114</v>
      </c>
      <c r="E7" s="21">
        <v>0</v>
      </c>
      <c r="F7" s="68">
        <v>0</v>
      </c>
      <c r="G7" s="21" t="s">
        <v>114</v>
      </c>
      <c r="H7" s="21">
        <v>2</v>
      </c>
      <c r="I7" s="68">
        <v>0.33333333333333304</v>
      </c>
      <c r="J7" s="21" t="s">
        <v>114</v>
      </c>
      <c r="K7" s="21">
        <v>1</v>
      </c>
      <c r="L7" s="68">
        <v>0.14285714285714302</v>
      </c>
      <c r="M7" s="21" t="s">
        <v>114</v>
      </c>
      <c r="N7" s="21">
        <v>0</v>
      </c>
      <c r="O7" s="68">
        <v>0</v>
      </c>
      <c r="P7" s="21" t="s">
        <v>105</v>
      </c>
      <c r="Q7" s="21">
        <v>2</v>
      </c>
      <c r="R7" s="68">
        <v>0.25</v>
      </c>
      <c r="S7" s="21" t="s">
        <v>114</v>
      </c>
      <c r="T7" s="21">
        <v>0</v>
      </c>
      <c r="U7" s="68">
        <v>0</v>
      </c>
      <c r="V7" s="21" t="s">
        <v>114</v>
      </c>
      <c r="W7" s="21">
        <v>1</v>
      </c>
      <c r="X7" s="68">
        <v>0.33333333333333304</v>
      </c>
      <c r="Y7" s="21">
        <v>6</v>
      </c>
      <c r="Z7" s="68">
        <v>0.15384615384615385</v>
      </c>
      <c r="AA7" s="69">
        <f t="shared" si="0"/>
        <v>0.8571428571428571</v>
      </c>
    </row>
    <row r="8" spans="1:27" ht="12.75">
      <c r="A8" s="76">
        <v>5</v>
      </c>
      <c r="B8" s="42" t="s">
        <v>180</v>
      </c>
      <c r="C8" s="42" t="s">
        <v>151</v>
      </c>
      <c r="D8" s="21" t="s">
        <v>152</v>
      </c>
      <c r="E8" s="21">
        <v>0</v>
      </c>
      <c r="F8" s="68">
        <v>0</v>
      </c>
      <c r="G8" s="21"/>
      <c r="H8" s="21"/>
      <c r="I8" s="68"/>
      <c r="J8" s="21" t="s">
        <v>142</v>
      </c>
      <c r="K8" s="21">
        <v>1</v>
      </c>
      <c r="L8" s="68">
        <v>0.14285714285714302</v>
      </c>
      <c r="M8" s="21" t="s">
        <v>142</v>
      </c>
      <c r="N8" s="21">
        <v>3</v>
      </c>
      <c r="O8" s="68">
        <v>0.5</v>
      </c>
      <c r="P8" s="21" t="s">
        <v>142</v>
      </c>
      <c r="Q8" s="21">
        <v>1</v>
      </c>
      <c r="R8" s="68">
        <v>0.2</v>
      </c>
      <c r="S8" s="21"/>
      <c r="T8" s="21"/>
      <c r="U8" s="68"/>
      <c r="V8" s="21"/>
      <c r="W8" s="21"/>
      <c r="X8" s="68"/>
      <c r="Y8" s="21">
        <v>5</v>
      </c>
      <c r="Z8" s="68">
        <v>0.21739130434782616</v>
      </c>
      <c r="AA8" s="69">
        <f t="shared" si="0"/>
        <v>1.25</v>
      </c>
    </row>
    <row r="9" spans="1:27" ht="12.75">
      <c r="A9" s="76">
        <v>6</v>
      </c>
      <c r="B9" s="42" t="s">
        <v>150</v>
      </c>
      <c r="C9" s="42" t="s">
        <v>151</v>
      </c>
      <c r="D9" s="21" t="s">
        <v>152</v>
      </c>
      <c r="E9" s="21">
        <v>0</v>
      </c>
      <c r="F9" s="68">
        <v>0</v>
      </c>
      <c r="G9" s="21"/>
      <c r="H9" s="21"/>
      <c r="I9" s="68"/>
      <c r="J9" s="21" t="s">
        <v>142</v>
      </c>
      <c r="K9" s="21">
        <v>2</v>
      </c>
      <c r="L9" s="68">
        <v>0.28571428571428603</v>
      </c>
      <c r="M9" s="21" t="s">
        <v>142</v>
      </c>
      <c r="N9" s="21">
        <v>0</v>
      </c>
      <c r="O9" s="68">
        <v>0</v>
      </c>
      <c r="P9" s="21" t="s">
        <v>142</v>
      </c>
      <c r="Q9" s="21">
        <v>2</v>
      </c>
      <c r="R9" s="68">
        <v>0.4</v>
      </c>
      <c r="S9" s="21"/>
      <c r="T9" s="21"/>
      <c r="U9" s="68"/>
      <c r="V9" s="21"/>
      <c r="W9" s="21"/>
      <c r="X9" s="68"/>
      <c r="Y9" s="21">
        <v>4</v>
      </c>
      <c r="Z9" s="68">
        <v>0.17391304347826092</v>
      </c>
      <c r="AA9" s="69">
        <f t="shared" si="0"/>
        <v>1</v>
      </c>
    </row>
    <row r="10" spans="1:27" ht="12.75">
      <c r="A10" s="76">
        <v>7</v>
      </c>
      <c r="B10" s="42" t="s">
        <v>135</v>
      </c>
      <c r="C10" s="42" t="s">
        <v>136</v>
      </c>
      <c r="D10" s="21" t="s">
        <v>124</v>
      </c>
      <c r="E10" s="21">
        <v>1</v>
      </c>
      <c r="F10" s="68">
        <f>E10/5</f>
        <v>0.2</v>
      </c>
      <c r="G10" s="21" t="s">
        <v>124</v>
      </c>
      <c r="H10" s="21">
        <v>0</v>
      </c>
      <c r="I10" s="68">
        <v>0</v>
      </c>
      <c r="J10" s="21" t="s">
        <v>124</v>
      </c>
      <c r="K10" s="21">
        <v>1</v>
      </c>
      <c r="L10" s="68">
        <v>0.11111111111111101</v>
      </c>
      <c r="M10" s="21" t="s">
        <v>124</v>
      </c>
      <c r="N10" s="21">
        <v>1</v>
      </c>
      <c r="O10" s="68">
        <v>0.125</v>
      </c>
      <c r="P10" s="21" t="s">
        <v>124</v>
      </c>
      <c r="Q10" s="21">
        <v>1</v>
      </c>
      <c r="R10" s="68">
        <v>0.25</v>
      </c>
      <c r="S10" s="21"/>
      <c r="T10" s="21"/>
      <c r="U10" s="68"/>
      <c r="V10" s="21"/>
      <c r="W10" s="21"/>
      <c r="X10" s="68"/>
      <c r="Y10" s="21">
        <v>4</v>
      </c>
      <c r="Z10" s="68">
        <v>0.1290322580645161</v>
      </c>
      <c r="AA10" s="69">
        <f t="shared" si="0"/>
        <v>0.8</v>
      </c>
    </row>
    <row r="11" spans="1:27" ht="12.75">
      <c r="A11" s="76">
        <v>8</v>
      </c>
      <c r="B11" s="42" t="s">
        <v>106</v>
      </c>
      <c r="C11" s="42" t="s">
        <v>107</v>
      </c>
      <c r="D11" s="21"/>
      <c r="E11" s="21"/>
      <c r="F11" s="68"/>
      <c r="G11" s="21" t="s">
        <v>105</v>
      </c>
      <c r="H11" s="21">
        <v>1</v>
      </c>
      <c r="I11" s="68">
        <v>0.1</v>
      </c>
      <c r="J11" s="21" t="s">
        <v>105</v>
      </c>
      <c r="K11" s="21">
        <v>0</v>
      </c>
      <c r="L11" s="68">
        <v>0</v>
      </c>
      <c r="M11" s="21" t="s">
        <v>105</v>
      </c>
      <c r="N11" s="21">
        <v>0</v>
      </c>
      <c r="O11" s="68">
        <v>0</v>
      </c>
      <c r="P11" s="21" t="s">
        <v>105</v>
      </c>
      <c r="Q11" s="21">
        <v>2</v>
      </c>
      <c r="R11" s="68">
        <v>0.25</v>
      </c>
      <c r="S11" s="21" t="s">
        <v>105</v>
      </c>
      <c r="T11" s="21">
        <v>1</v>
      </c>
      <c r="U11" s="68">
        <v>0.125</v>
      </c>
      <c r="V11" s="21" t="s">
        <v>105</v>
      </c>
      <c r="W11" s="21">
        <v>0</v>
      </c>
      <c r="X11" s="68">
        <v>0</v>
      </c>
      <c r="Y11" s="21">
        <v>4</v>
      </c>
      <c r="Z11" s="68">
        <v>0.0851063829787234</v>
      </c>
      <c r="AA11" s="69">
        <f t="shared" si="0"/>
        <v>0.6666666666666666</v>
      </c>
    </row>
    <row r="12" spans="1:27" ht="12.75">
      <c r="A12" s="76">
        <v>9</v>
      </c>
      <c r="B12" s="42" t="s">
        <v>153</v>
      </c>
      <c r="C12" s="42" t="s">
        <v>110</v>
      </c>
      <c r="D12" s="21" t="s">
        <v>102</v>
      </c>
      <c r="E12" s="21">
        <v>1</v>
      </c>
      <c r="F12" s="68">
        <f>E12/9</f>
        <v>0.1111111111111111</v>
      </c>
      <c r="G12" s="21" t="s">
        <v>102</v>
      </c>
      <c r="H12" s="21">
        <v>0</v>
      </c>
      <c r="I12" s="68">
        <v>0</v>
      </c>
      <c r="J12" s="21" t="s">
        <v>102</v>
      </c>
      <c r="K12" s="21">
        <v>0</v>
      </c>
      <c r="L12" s="68">
        <v>0</v>
      </c>
      <c r="M12" s="21" t="s">
        <v>102</v>
      </c>
      <c r="N12" s="21">
        <v>0</v>
      </c>
      <c r="O12" s="68">
        <v>0</v>
      </c>
      <c r="P12" s="21" t="s">
        <v>102</v>
      </c>
      <c r="Q12" s="21">
        <v>0</v>
      </c>
      <c r="R12" s="68">
        <v>0</v>
      </c>
      <c r="S12" s="21" t="s">
        <v>102</v>
      </c>
      <c r="T12" s="21">
        <v>2</v>
      </c>
      <c r="U12" s="68">
        <v>0.25</v>
      </c>
      <c r="V12" s="21" t="s">
        <v>102</v>
      </c>
      <c r="W12" s="21">
        <v>1</v>
      </c>
      <c r="X12" s="68">
        <v>0.16666666666666702</v>
      </c>
      <c r="Y12" s="21">
        <v>4</v>
      </c>
      <c r="Z12" s="68">
        <v>0.07017543859649125</v>
      </c>
      <c r="AA12" s="69">
        <f t="shared" si="0"/>
        <v>0.5714285714285714</v>
      </c>
    </row>
    <row r="13" spans="1:33" ht="12.75">
      <c r="A13" s="76">
        <v>10</v>
      </c>
      <c r="B13" s="42" t="s">
        <v>140</v>
      </c>
      <c r="C13" s="42" t="s">
        <v>141</v>
      </c>
      <c r="D13" s="21" t="s">
        <v>142</v>
      </c>
      <c r="E13" s="21">
        <v>2</v>
      </c>
      <c r="F13" s="68">
        <f>E13/9</f>
        <v>0.2222222222222222</v>
      </c>
      <c r="G13" s="21" t="s">
        <v>142</v>
      </c>
      <c r="H13" s="21">
        <v>1</v>
      </c>
      <c r="I13" s="68">
        <v>0.125</v>
      </c>
      <c r="J13" s="21"/>
      <c r="K13" s="21"/>
      <c r="L13" s="68"/>
      <c r="M13" s="21"/>
      <c r="N13" s="21"/>
      <c r="O13" s="68"/>
      <c r="P13" s="21"/>
      <c r="Q13" s="21"/>
      <c r="R13" s="68"/>
      <c r="S13" s="21"/>
      <c r="T13" s="21"/>
      <c r="U13" s="68"/>
      <c r="V13" s="21"/>
      <c r="W13" s="21"/>
      <c r="X13" s="68"/>
      <c r="Y13" s="21">
        <v>3</v>
      </c>
      <c r="Z13" s="68">
        <v>0.17647058823529413</v>
      </c>
      <c r="AA13" s="69">
        <f t="shared" si="0"/>
        <v>1.5</v>
      </c>
      <c r="AG13" s="17"/>
    </row>
    <row r="14" spans="1:27" ht="12.75">
      <c r="A14" s="76">
        <v>11</v>
      </c>
      <c r="B14" s="42" t="s">
        <v>192</v>
      </c>
      <c r="C14" s="42" t="s">
        <v>141</v>
      </c>
      <c r="D14" s="21" t="s">
        <v>142</v>
      </c>
      <c r="E14" s="21">
        <v>2</v>
      </c>
      <c r="F14" s="68">
        <f>E14/9</f>
        <v>0.2222222222222222</v>
      </c>
      <c r="G14" s="21" t="s">
        <v>142</v>
      </c>
      <c r="H14" s="21">
        <v>1</v>
      </c>
      <c r="I14" s="68">
        <v>0.125</v>
      </c>
      <c r="J14" s="21"/>
      <c r="K14" s="21"/>
      <c r="L14" s="68"/>
      <c r="M14" s="21"/>
      <c r="N14" s="21"/>
      <c r="O14" s="68"/>
      <c r="P14" s="21"/>
      <c r="Q14" s="21"/>
      <c r="R14" s="68"/>
      <c r="S14" s="21"/>
      <c r="T14" s="21"/>
      <c r="U14" s="68"/>
      <c r="V14" s="21"/>
      <c r="W14" s="21"/>
      <c r="X14" s="68"/>
      <c r="Y14" s="21">
        <v>3</v>
      </c>
      <c r="Z14" s="68">
        <v>0.17647058823529413</v>
      </c>
      <c r="AA14" s="69">
        <f t="shared" si="0"/>
        <v>1.5</v>
      </c>
    </row>
    <row r="15" spans="1:27" ht="12.75">
      <c r="A15" s="76">
        <v>12</v>
      </c>
      <c r="B15" s="42" t="s">
        <v>178</v>
      </c>
      <c r="C15" s="42" t="s">
        <v>179</v>
      </c>
      <c r="D15" s="21" t="s">
        <v>152</v>
      </c>
      <c r="E15" s="21">
        <v>0</v>
      </c>
      <c r="F15" s="68">
        <v>0</v>
      </c>
      <c r="G15" s="21"/>
      <c r="H15" s="21"/>
      <c r="I15" s="68"/>
      <c r="J15" s="21" t="s">
        <v>142</v>
      </c>
      <c r="K15" s="21">
        <v>3</v>
      </c>
      <c r="L15" s="68">
        <v>0.42857142857142905</v>
      </c>
      <c r="M15" s="21" t="s">
        <v>142</v>
      </c>
      <c r="N15" s="21">
        <v>0</v>
      </c>
      <c r="O15" s="68">
        <v>0</v>
      </c>
      <c r="P15" s="21"/>
      <c r="Q15" s="21"/>
      <c r="R15" s="68"/>
      <c r="S15" s="21"/>
      <c r="T15" s="21"/>
      <c r="U15" s="68"/>
      <c r="V15" s="21"/>
      <c r="W15" s="21"/>
      <c r="X15" s="68"/>
      <c r="Y15" s="21">
        <v>3</v>
      </c>
      <c r="Z15" s="68">
        <v>0.16666666666666674</v>
      </c>
      <c r="AA15" s="69">
        <f t="shared" si="0"/>
        <v>1</v>
      </c>
    </row>
    <row r="16" spans="1:27" ht="12.75">
      <c r="A16" s="76">
        <v>13</v>
      </c>
      <c r="B16" s="42" t="s">
        <v>128</v>
      </c>
      <c r="C16" s="42" t="s">
        <v>129</v>
      </c>
      <c r="D16" s="21"/>
      <c r="E16" s="21"/>
      <c r="F16" s="44"/>
      <c r="G16" s="21"/>
      <c r="H16" s="21"/>
      <c r="I16" s="44"/>
      <c r="J16" s="21"/>
      <c r="K16" s="21"/>
      <c r="L16" s="44"/>
      <c r="M16" s="21" t="s">
        <v>125</v>
      </c>
      <c r="N16" s="21">
        <v>0</v>
      </c>
      <c r="O16" s="68">
        <v>0</v>
      </c>
      <c r="P16" s="21"/>
      <c r="Q16" s="21"/>
      <c r="R16" s="44"/>
      <c r="S16" s="21" t="s">
        <v>124</v>
      </c>
      <c r="T16" s="21">
        <v>0</v>
      </c>
      <c r="U16" s="68">
        <v>0</v>
      </c>
      <c r="V16" s="21" t="s">
        <v>125</v>
      </c>
      <c r="W16" s="21">
        <v>3</v>
      </c>
      <c r="X16" s="68">
        <v>0.42857142857142905</v>
      </c>
      <c r="Y16" s="21">
        <v>3</v>
      </c>
      <c r="Z16" s="68">
        <v>0.1578947368421053</v>
      </c>
      <c r="AA16" s="69">
        <f t="shared" si="0"/>
        <v>1</v>
      </c>
    </row>
    <row r="17" spans="1:27" ht="12.75">
      <c r="A17" s="76">
        <v>14</v>
      </c>
      <c r="B17" s="42" t="s">
        <v>145</v>
      </c>
      <c r="C17" s="42" t="s">
        <v>147</v>
      </c>
      <c r="D17" s="21"/>
      <c r="E17" s="21"/>
      <c r="F17" s="68"/>
      <c r="G17" s="21" t="s">
        <v>132</v>
      </c>
      <c r="H17" s="21">
        <v>0</v>
      </c>
      <c r="I17" s="68">
        <v>0</v>
      </c>
      <c r="J17" s="21"/>
      <c r="K17" s="21"/>
      <c r="L17" s="68"/>
      <c r="M17" s="21"/>
      <c r="N17" s="21"/>
      <c r="O17" s="68"/>
      <c r="P17" s="21" t="s">
        <v>132</v>
      </c>
      <c r="Q17" s="21">
        <v>0</v>
      </c>
      <c r="R17" s="68">
        <v>0</v>
      </c>
      <c r="S17" s="21" t="s">
        <v>132</v>
      </c>
      <c r="T17" s="21">
        <v>3</v>
      </c>
      <c r="U17" s="68">
        <v>0.375</v>
      </c>
      <c r="V17" s="21"/>
      <c r="W17" s="21"/>
      <c r="X17" s="68"/>
      <c r="Y17" s="21">
        <v>3</v>
      </c>
      <c r="Z17" s="68">
        <v>0.15789473684210525</v>
      </c>
      <c r="AA17" s="69">
        <f t="shared" si="0"/>
        <v>1</v>
      </c>
    </row>
    <row r="18" spans="1:27" ht="12.75">
      <c r="A18" s="76">
        <v>15</v>
      </c>
      <c r="B18" s="42" t="s">
        <v>103</v>
      </c>
      <c r="C18" s="42" t="s">
        <v>134</v>
      </c>
      <c r="D18" s="21" t="s">
        <v>105</v>
      </c>
      <c r="E18" s="21">
        <v>3</v>
      </c>
      <c r="F18" s="68">
        <f>E18/9</f>
        <v>0.3333333333333333</v>
      </c>
      <c r="G18" s="21" t="s">
        <v>133</v>
      </c>
      <c r="H18" s="21">
        <v>0</v>
      </c>
      <c r="I18" s="68">
        <v>0</v>
      </c>
      <c r="J18" s="21"/>
      <c r="K18" s="21"/>
      <c r="L18" s="68"/>
      <c r="M18" s="21" t="s">
        <v>133</v>
      </c>
      <c r="N18" s="21">
        <v>0</v>
      </c>
      <c r="O18" s="68">
        <v>0</v>
      </c>
      <c r="P18" s="21" t="s">
        <v>133</v>
      </c>
      <c r="Q18" s="21">
        <v>0</v>
      </c>
      <c r="R18" s="68">
        <v>0</v>
      </c>
      <c r="S18" s="21" t="s">
        <v>133</v>
      </c>
      <c r="T18" s="21">
        <v>0</v>
      </c>
      <c r="U18" s="68">
        <v>0</v>
      </c>
      <c r="V18" s="21" t="s">
        <v>133</v>
      </c>
      <c r="W18" s="21">
        <v>0</v>
      </c>
      <c r="X18" s="68">
        <v>0</v>
      </c>
      <c r="Y18" s="21">
        <v>3</v>
      </c>
      <c r="Z18" s="68">
        <v>0.08571428571428572</v>
      </c>
      <c r="AA18" s="69">
        <f t="shared" si="0"/>
        <v>0.5</v>
      </c>
    </row>
    <row r="19" spans="1:27" ht="12.75">
      <c r="A19" s="76">
        <v>16</v>
      </c>
      <c r="B19" s="42" t="s">
        <v>109</v>
      </c>
      <c r="C19" s="42" t="s">
        <v>110</v>
      </c>
      <c r="D19" s="21"/>
      <c r="E19" s="42"/>
      <c r="F19" s="42"/>
      <c r="G19" s="21" t="s">
        <v>102</v>
      </c>
      <c r="H19" s="21">
        <v>0</v>
      </c>
      <c r="I19" s="68">
        <v>0</v>
      </c>
      <c r="J19" s="21" t="s">
        <v>102</v>
      </c>
      <c r="K19" s="21">
        <v>0</v>
      </c>
      <c r="L19" s="68">
        <v>0</v>
      </c>
      <c r="M19" s="21" t="s">
        <v>102</v>
      </c>
      <c r="N19" s="21">
        <v>1</v>
      </c>
      <c r="O19" s="68">
        <v>0.125</v>
      </c>
      <c r="P19" s="21" t="s">
        <v>102</v>
      </c>
      <c r="Q19" s="21">
        <v>1</v>
      </c>
      <c r="R19" s="68">
        <v>0.11111111111111101</v>
      </c>
      <c r="S19" s="21" t="s">
        <v>102</v>
      </c>
      <c r="T19" s="21">
        <v>1</v>
      </c>
      <c r="U19" s="68">
        <v>0.125</v>
      </c>
      <c r="V19" s="21"/>
      <c r="W19" s="21"/>
      <c r="X19" s="68"/>
      <c r="Y19" s="21">
        <v>3</v>
      </c>
      <c r="Z19" s="68">
        <v>0.07142857142857141</v>
      </c>
      <c r="AA19" s="69">
        <f t="shared" si="0"/>
        <v>0.6</v>
      </c>
    </row>
    <row r="20" spans="1:27" ht="12.75">
      <c r="A20" s="76">
        <v>17</v>
      </c>
      <c r="B20" s="42" t="s">
        <v>108</v>
      </c>
      <c r="C20" s="42" t="s">
        <v>101</v>
      </c>
      <c r="D20" s="21" t="s">
        <v>102</v>
      </c>
      <c r="E20" s="21">
        <v>0</v>
      </c>
      <c r="F20" s="68">
        <v>0</v>
      </c>
      <c r="G20" s="21" t="s">
        <v>102</v>
      </c>
      <c r="H20" s="21">
        <v>1</v>
      </c>
      <c r="I20" s="68">
        <v>0.125</v>
      </c>
      <c r="J20" s="21" t="s">
        <v>102</v>
      </c>
      <c r="K20" s="21">
        <v>0</v>
      </c>
      <c r="L20" s="68">
        <v>0</v>
      </c>
      <c r="M20" s="21"/>
      <c r="N20" s="21"/>
      <c r="O20" s="68"/>
      <c r="P20" s="21" t="s">
        <v>102</v>
      </c>
      <c r="Q20" s="21">
        <v>1</v>
      </c>
      <c r="R20" s="68">
        <v>0.11111111111111101</v>
      </c>
      <c r="S20" s="21" t="s">
        <v>102</v>
      </c>
      <c r="T20" s="21">
        <v>1</v>
      </c>
      <c r="U20" s="68">
        <v>0.125</v>
      </c>
      <c r="V20" s="21"/>
      <c r="W20" s="21"/>
      <c r="X20" s="68"/>
      <c r="Y20" s="21">
        <v>3</v>
      </c>
      <c r="Z20" s="68">
        <v>0.0697674418604651</v>
      </c>
      <c r="AA20" s="69">
        <f t="shared" si="0"/>
        <v>0.6</v>
      </c>
    </row>
    <row r="21" spans="1:27" ht="12.75">
      <c r="A21" s="76">
        <v>18</v>
      </c>
      <c r="B21" s="42" t="s">
        <v>257</v>
      </c>
      <c r="C21" s="42" t="s">
        <v>258</v>
      </c>
      <c r="D21" s="21"/>
      <c r="E21" s="42"/>
      <c r="F21" s="42"/>
      <c r="G21" s="21"/>
      <c r="H21" s="42"/>
      <c r="I21" s="42"/>
      <c r="J21" s="21"/>
      <c r="K21" s="42"/>
      <c r="L21" s="42"/>
      <c r="M21" s="21" t="s">
        <v>236</v>
      </c>
      <c r="N21" s="21">
        <v>2</v>
      </c>
      <c r="O21" s="68">
        <v>0.33333333333333304</v>
      </c>
      <c r="P21" s="21"/>
      <c r="Q21" s="21"/>
      <c r="R21" s="68"/>
      <c r="S21" s="21"/>
      <c r="T21" s="21"/>
      <c r="U21" s="68"/>
      <c r="V21" s="21"/>
      <c r="W21" s="21"/>
      <c r="X21" s="68"/>
      <c r="Y21" s="21">
        <v>2</v>
      </c>
      <c r="Z21" s="68">
        <v>0.33333333333333304</v>
      </c>
      <c r="AA21" s="69">
        <f t="shared" si="0"/>
        <v>2</v>
      </c>
    </row>
    <row r="22" spans="1:27" ht="12.75">
      <c r="A22" s="76">
        <v>19</v>
      </c>
      <c r="B22" s="42" t="s">
        <v>239</v>
      </c>
      <c r="C22" s="42" t="s">
        <v>208</v>
      </c>
      <c r="D22" s="21"/>
      <c r="E22" s="42"/>
      <c r="F22" s="42"/>
      <c r="G22" s="21"/>
      <c r="H22" s="42"/>
      <c r="I22" s="42"/>
      <c r="J22" s="21"/>
      <c r="K22" s="42"/>
      <c r="L22" s="42"/>
      <c r="M22" s="21" t="s">
        <v>209</v>
      </c>
      <c r="N22" s="21">
        <v>2</v>
      </c>
      <c r="O22" s="68">
        <v>0.33333333333333304</v>
      </c>
      <c r="P22" s="21"/>
      <c r="Q22" s="21"/>
      <c r="R22" s="68"/>
      <c r="S22" s="21"/>
      <c r="T22" s="21"/>
      <c r="U22" s="68"/>
      <c r="V22" s="21"/>
      <c r="W22" s="21"/>
      <c r="X22" s="68"/>
      <c r="Y22" s="21">
        <v>2</v>
      </c>
      <c r="Z22" s="68">
        <v>0.33333333333333304</v>
      </c>
      <c r="AA22" s="69">
        <f t="shared" si="0"/>
        <v>2</v>
      </c>
    </row>
    <row r="23" spans="1:27" ht="12.75">
      <c r="A23" s="76">
        <v>20</v>
      </c>
      <c r="B23" s="42" t="s">
        <v>135</v>
      </c>
      <c r="C23" s="42" t="s">
        <v>210</v>
      </c>
      <c r="D23" s="21"/>
      <c r="E23" s="42"/>
      <c r="F23" s="42"/>
      <c r="G23" s="21"/>
      <c r="H23" s="42"/>
      <c r="I23" s="42"/>
      <c r="J23" s="21"/>
      <c r="K23" s="42"/>
      <c r="L23" s="42"/>
      <c r="M23" s="21" t="s">
        <v>177</v>
      </c>
      <c r="N23" s="21">
        <v>2</v>
      </c>
      <c r="O23" s="68">
        <v>0.25</v>
      </c>
      <c r="P23" s="21"/>
      <c r="Q23" s="21"/>
      <c r="R23" s="68"/>
      <c r="S23" s="21"/>
      <c r="T23" s="21"/>
      <c r="U23" s="68"/>
      <c r="V23" s="21"/>
      <c r="W23" s="21"/>
      <c r="X23" s="68"/>
      <c r="Y23" s="21">
        <v>2</v>
      </c>
      <c r="Z23" s="68">
        <v>0.25</v>
      </c>
      <c r="AA23" s="69">
        <f t="shared" si="0"/>
        <v>2</v>
      </c>
    </row>
    <row r="24" spans="1:27" ht="12.75">
      <c r="A24" s="76">
        <v>21</v>
      </c>
      <c r="B24" s="42" t="s">
        <v>242</v>
      </c>
      <c r="C24" s="42" t="s">
        <v>243</v>
      </c>
      <c r="D24" s="21" t="s">
        <v>224</v>
      </c>
      <c r="E24" s="21">
        <v>2</v>
      </c>
      <c r="F24" s="68">
        <f>E24/5</f>
        <v>0.4</v>
      </c>
      <c r="G24" s="21"/>
      <c r="H24" s="21"/>
      <c r="I24" s="68"/>
      <c r="J24" s="21"/>
      <c r="K24" s="21"/>
      <c r="L24" s="68"/>
      <c r="M24" s="21"/>
      <c r="N24" s="21"/>
      <c r="O24" s="68"/>
      <c r="P24" s="21" t="s">
        <v>157</v>
      </c>
      <c r="Q24" s="21">
        <v>0</v>
      </c>
      <c r="R24" s="68">
        <v>0</v>
      </c>
      <c r="S24" s="21"/>
      <c r="T24" s="21"/>
      <c r="U24" s="68"/>
      <c r="V24" s="21"/>
      <c r="W24" s="21"/>
      <c r="X24" s="68"/>
      <c r="Y24" s="21">
        <v>2</v>
      </c>
      <c r="Z24" s="68">
        <v>0.2</v>
      </c>
      <c r="AA24" s="69">
        <f t="shared" si="0"/>
        <v>1</v>
      </c>
    </row>
    <row r="25" spans="1:27" ht="12.75">
      <c r="A25" s="76">
        <v>22</v>
      </c>
      <c r="B25" s="42" t="s">
        <v>100</v>
      </c>
      <c r="C25" s="42" t="s">
        <v>171</v>
      </c>
      <c r="D25" s="21"/>
      <c r="E25" s="21"/>
      <c r="F25" s="44"/>
      <c r="G25" s="21"/>
      <c r="H25" s="21"/>
      <c r="I25" s="44"/>
      <c r="J25" s="21"/>
      <c r="K25" s="21"/>
      <c r="L25" s="44"/>
      <c r="M25" s="21"/>
      <c r="N25" s="42"/>
      <c r="O25" s="21"/>
      <c r="P25" s="21" t="s">
        <v>172</v>
      </c>
      <c r="Q25" s="21">
        <v>0</v>
      </c>
      <c r="R25" s="44">
        <v>0</v>
      </c>
      <c r="S25" s="21"/>
      <c r="T25" s="21"/>
      <c r="U25" s="68"/>
      <c r="V25" s="21" t="s">
        <v>139</v>
      </c>
      <c r="W25" s="21">
        <v>2</v>
      </c>
      <c r="X25" s="68">
        <v>0.28571428571428603</v>
      </c>
      <c r="Y25" s="21">
        <v>2</v>
      </c>
      <c r="Z25" s="68">
        <v>0.18181818181818193</v>
      </c>
      <c r="AA25" s="69">
        <f t="shared" si="0"/>
        <v>1</v>
      </c>
    </row>
    <row r="26" spans="1:27" ht="12.75">
      <c r="A26" s="76">
        <v>23</v>
      </c>
      <c r="B26" s="42" t="s">
        <v>213</v>
      </c>
      <c r="C26" s="42" t="s">
        <v>27</v>
      </c>
      <c r="D26" s="21" t="s">
        <v>195</v>
      </c>
      <c r="E26" s="21">
        <v>0</v>
      </c>
      <c r="F26" s="68">
        <v>0</v>
      </c>
      <c r="G26" s="21" t="s">
        <v>124</v>
      </c>
      <c r="H26" s="21">
        <v>1</v>
      </c>
      <c r="I26" s="68">
        <v>0.2</v>
      </c>
      <c r="J26" s="21"/>
      <c r="K26" s="21"/>
      <c r="L26" s="68"/>
      <c r="M26" s="21" t="s">
        <v>195</v>
      </c>
      <c r="N26" s="21">
        <v>0</v>
      </c>
      <c r="O26" s="68">
        <v>0</v>
      </c>
      <c r="P26" s="21"/>
      <c r="Q26" s="21"/>
      <c r="R26" s="68"/>
      <c r="S26" s="21" t="s">
        <v>195</v>
      </c>
      <c r="T26" s="21">
        <v>1</v>
      </c>
      <c r="U26" s="68">
        <v>0.25</v>
      </c>
      <c r="V26" s="21"/>
      <c r="W26" s="21"/>
      <c r="X26" s="68"/>
      <c r="Y26" s="21">
        <v>2</v>
      </c>
      <c r="Z26" s="68">
        <v>0.1</v>
      </c>
      <c r="AA26" s="69">
        <f t="shared" si="0"/>
        <v>0.5</v>
      </c>
    </row>
    <row r="27" spans="1:27" ht="12.75">
      <c r="A27" s="76">
        <v>24</v>
      </c>
      <c r="B27" s="42" t="s">
        <v>156</v>
      </c>
      <c r="C27" s="42" t="s">
        <v>104</v>
      </c>
      <c r="D27" s="21"/>
      <c r="E27" s="21"/>
      <c r="F27" s="68"/>
      <c r="G27" s="21" t="s">
        <v>114</v>
      </c>
      <c r="H27" s="21">
        <v>0</v>
      </c>
      <c r="I27" s="68">
        <v>0</v>
      </c>
      <c r="J27" s="21" t="s">
        <v>113</v>
      </c>
      <c r="K27" s="21">
        <v>1</v>
      </c>
      <c r="L27" s="68">
        <v>0.14285714285714302</v>
      </c>
      <c r="M27" s="21"/>
      <c r="N27" s="21"/>
      <c r="O27" s="68"/>
      <c r="P27" s="21" t="s">
        <v>157</v>
      </c>
      <c r="Q27" s="21">
        <v>0</v>
      </c>
      <c r="R27" s="68">
        <v>0</v>
      </c>
      <c r="S27" s="21"/>
      <c r="T27" s="21"/>
      <c r="U27" s="68"/>
      <c r="V27" s="21" t="s">
        <v>105</v>
      </c>
      <c r="W27" s="21">
        <v>1</v>
      </c>
      <c r="X27" s="68">
        <v>0.16666666666666702</v>
      </c>
      <c r="Y27" s="21">
        <v>2</v>
      </c>
      <c r="Z27" s="68">
        <v>0.08333333333333341</v>
      </c>
      <c r="AA27" s="69">
        <f t="shared" si="0"/>
        <v>0.5</v>
      </c>
    </row>
    <row r="28" spans="1:27" ht="12.75">
      <c r="A28" s="76">
        <v>25</v>
      </c>
      <c r="B28" s="42" t="s">
        <v>145</v>
      </c>
      <c r="C28" s="42" t="s">
        <v>146</v>
      </c>
      <c r="D28" s="21"/>
      <c r="E28" s="21"/>
      <c r="F28" s="68"/>
      <c r="G28" s="21"/>
      <c r="H28" s="21"/>
      <c r="I28" s="68"/>
      <c r="J28" s="21" t="s">
        <v>124</v>
      </c>
      <c r="K28" s="21">
        <v>1</v>
      </c>
      <c r="L28" s="68">
        <v>0.11111111111111101</v>
      </c>
      <c r="M28" s="21" t="s">
        <v>125</v>
      </c>
      <c r="N28" s="21">
        <v>0</v>
      </c>
      <c r="O28" s="68">
        <v>0</v>
      </c>
      <c r="P28" s="21"/>
      <c r="Q28" s="21"/>
      <c r="R28" s="68"/>
      <c r="S28" s="21"/>
      <c r="T28" s="21"/>
      <c r="U28" s="68"/>
      <c r="V28" s="21" t="s">
        <v>125</v>
      </c>
      <c r="W28" s="21">
        <v>1</v>
      </c>
      <c r="X28" s="68">
        <v>0.14285714285714302</v>
      </c>
      <c r="Y28" s="21">
        <v>2</v>
      </c>
      <c r="Z28" s="68">
        <v>0.08333333333333333</v>
      </c>
      <c r="AA28" s="69">
        <f t="shared" si="0"/>
        <v>0.6666666666666666</v>
      </c>
    </row>
    <row r="29" spans="1:27" ht="12.75">
      <c r="A29" s="76">
        <v>26</v>
      </c>
      <c r="B29" s="78" t="s">
        <v>111</v>
      </c>
      <c r="C29" s="78" t="s">
        <v>112</v>
      </c>
      <c r="D29" s="21" t="s">
        <v>113</v>
      </c>
      <c r="E29" s="21">
        <v>0</v>
      </c>
      <c r="F29" s="44">
        <v>0</v>
      </c>
      <c r="G29" s="21"/>
      <c r="H29" s="21"/>
      <c r="I29" s="44"/>
      <c r="J29" s="21" t="s">
        <v>113</v>
      </c>
      <c r="K29" s="21">
        <v>0</v>
      </c>
      <c r="L29" s="44">
        <v>0</v>
      </c>
      <c r="M29" s="21"/>
      <c r="N29" s="42"/>
      <c r="O29" s="21"/>
      <c r="P29" s="21" t="s">
        <v>114</v>
      </c>
      <c r="Q29" s="21">
        <v>0</v>
      </c>
      <c r="R29" s="44">
        <v>0</v>
      </c>
      <c r="S29" s="21" t="s">
        <v>113</v>
      </c>
      <c r="T29" s="21">
        <v>1</v>
      </c>
      <c r="U29" s="68">
        <v>0.125</v>
      </c>
      <c r="V29" s="21" t="s">
        <v>113</v>
      </c>
      <c r="W29" s="21">
        <v>1</v>
      </c>
      <c r="X29" s="68">
        <v>0.33333333333333304</v>
      </c>
      <c r="Y29" s="21">
        <v>2</v>
      </c>
      <c r="Z29" s="68">
        <v>0.07407407407407407</v>
      </c>
      <c r="AA29" s="69">
        <f t="shared" si="0"/>
        <v>0.4</v>
      </c>
    </row>
    <row r="30" spans="1:27" ht="12.75">
      <c r="A30" s="76">
        <v>27</v>
      </c>
      <c r="B30" s="42" t="s">
        <v>126</v>
      </c>
      <c r="C30" s="42" t="s">
        <v>127</v>
      </c>
      <c r="D30" s="21" t="s">
        <v>113</v>
      </c>
      <c r="E30" s="21">
        <v>0</v>
      </c>
      <c r="F30" s="68">
        <v>0</v>
      </c>
      <c r="G30" s="21" t="s">
        <v>113</v>
      </c>
      <c r="H30" s="21">
        <v>0</v>
      </c>
      <c r="I30" s="68">
        <v>0</v>
      </c>
      <c r="J30" s="21" t="s">
        <v>113</v>
      </c>
      <c r="K30" s="21">
        <v>1</v>
      </c>
      <c r="L30" s="68">
        <v>0.14285714285714302</v>
      </c>
      <c r="M30" s="21"/>
      <c r="N30" s="21"/>
      <c r="O30" s="68"/>
      <c r="P30" s="21" t="s">
        <v>114</v>
      </c>
      <c r="Q30" s="21">
        <v>0</v>
      </c>
      <c r="R30" s="68">
        <v>0</v>
      </c>
      <c r="S30" s="21" t="s">
        <v>113</v>
      </c>
      <c r="T30" s="21">
        <v>1</v>
      </c>
      <c r="U30" s="68">
        <v>0.125</v>
      </c>
      <c r="V30" s="21" t="s">
        <v>113</v>
      </c>
      <c r="W30" s="21">
        <v>0</v>
      </c>
      <c r="X30" s="68">
        <v>0</v>
      </c>
      <c r="Y30" s="21">
        <v>2</v>
      </c>
      <c r="Z30" s="68">
        <v>0.06250000000000001</v>
      </c>
      <c r="AA30" s="69">
        <f t="shared" si="0"/>
        <v>0.3333333333333333</v>
      </c>
    </row>
    <row r="31" spans="1:27" ht="12.75">
      <c r="A31" s="76">
        <v>28</v>
      </c>
      <c r="B31" s="42" t="s">
        <v>148</v>
      </c>
      <c r="C31" s="42" t="s">
        <v>149</v>
      </c>
      <c r="D31" s="21" t="s">
        <v>132</v>
      </c>
      <c r="E31" s="21">
        <v>0</v>
      </c>
      <c r="F31" s="68">
        <v>0</v>
      </c>
      <c r="G31" s="21" t="s">
        <v>132</v>
      </c>
      <c r="H31" s="21">
        <v>1</v>
      </c>
      <c r="I31" s="68">
        <v>0.16666666666666702</v>
      </c>
      <c r="J31" s="21" t="s">
        <v>132</v>
      </c>
      <c r="K31" s="21">
        <v>0</v>
      </c>
      <c r="L31" s="68">
        <v>0</v>
      </c>
      <c r="M31" s="21"/>
      <c r="N31" s="21"/>
      <c r="O31" s="68"/>
      <c r="P31" s="21" t="s">
        <v>132</v>
      </c>
      <c r="Q31" s="21">
        <v>1</v>
      </c>
      <c r="R31" s="68">
        <v>0.2</v>
      </c>
      <c r="S31" s="21" t="s">
        <v>132</v>
      </c>
      <c r="T31" s="21">
        <v>0</v>
      </c>
      <c r="U31" s="68">
        <v>0</v>
      </c>
      <c r="V31" s="21"/>
      <c r="W31" s="21"/>
      <c r="X31" s="68"/>
      <c r="Y31" s="21">
        <v>2</v>
      </c>
      <c r="Z31" s="68">
        <v>0.05714285714285717</v>
      </c>
      <c r="AA31" s="69">
        <f t="shared" si="0"/>
        <v>0.4</v>
      </c>
    </row>
    <row r="32" spans="1:27" ht="12.75">
      <c r="A32" s="76">
        <v>29</v>
      </c>
      <c r="B32" s="42" t="s">
        <v>264</v>
      </c>
      <c r="C32" s="42" t="s">
        <v>265</v>
      </c>
      <c r="D32" s="21"/>
      <c r="E32" s="42"/>
      <c r="F32" s="42"/>
      <c r="G32" s="21"/>
      <c r="H32" s="42"/>
      <c r="I32" s="42"/>
      <c r="J32" s="21"/>
      <c r="K32" s="42"/>
      <c r="L32" s="42"/>
      <c r="M32" s="21"/>
      <c r="N32" s="42"/>
      <c r="O32" s="42"/>
      <c r="P32" s="21" t="s">
        <v>172</v>
      </c>
      <c r="Q32" s="21">
        <v>1</v>
      </c>
      <c r="R32" s="68">
        <v>0.25</v>
      </c>
      <c r="S32" s="21"/>
      <c r="T32" s="21"/>
      <c r="U32" s="68"/>
      <c r="V32" s="21"/>
      <c r="W32" s="21"/>
      <c r="X32" s="68"/>
      <c r="Y32" s="21">
        <v>1</v>
      </c>
      <c r="Z32" s="68">
        <v>0.25</v>
      </c>
      <c r="AA32" s="69">
        <f t="shared" si="0"/>
        <v>1</v>
      </c>
    </row>
    <row r="33" spans="1:27" ht="12.75">
      <c r="A33" s="76">
        <v>30</v>
      </c>
      <c r="B33" s="42" t="s">
        <v>218</v>
      </c>
      <c r="C33" s="42" t="s">
        <v>219</v>
      </c>
      <c r="D33" s="21"/>
      <c r="E33" s="42"/>
      <c r="F33" s="42"/>
      <c r="G33" s="21"/>
      <c r="H33" s="42"/>
      <c r="I33" s="42"/>
      <c r="J33" s="21"/>
      <c r="K33" s="42"/>
      <c r="L33" s="42"/>
      <c r="M33" s="21"/>
      <c r="N33" s="42"/>
      <c r="O33" s="42"/>
      <c r="P33" s="21" t="s">
        <v>172</v>
      </c>
      <c r="Q33" s="21">
        <v>1</v>
      </c>
      <c r="R33" s="68">
        <v>0.25</v>
      </c>
      <c r="S33" s="21"/>
      <c r="T33" s="21"/>
      <c r="U33" s="68"/>
      <c r="V33" s="21"/>
      <c r="W33" s="21"/>
      <c r="X33" s="68"/>
      <c r="Y33" s="21">
        <v>1</v>
      </c>
      <c r="Z33" s="68">
        <v>0.25</v>
      </c>
      <c r="AA33" s="69">
        <f t="shared" si="0"/>
        <v>1</v>
      </c>
    </row>
    <row r="34" spans="1:27" ht="12.75">
      <c r="A34" s="76">
        <v>31</v>
      </c>
      <c r="B34" s="42" t="s">
        <v>167</v>
      </c>
      <c r="C34" s="42" t="s">
        <v>250</v>
      </c>
      <c r="D34" s="21"/>
      <c r="E34" s="42"/>
      <c r="F34" s="42"/>
      <c r="G34" s="21"/>
      <c r="H34" s="42"/>
      <c r="I34" s="42"/>
      <c r="J34" s="21"/>
      <c r="K34" s="42"/>
      <c r="L34" s="42"/>
      <c r="M34" s="21"/>
      <c r="N34" s="42"/>
      <c r="O34" s="42"/>
      <c r="P34" s="21" t="s">
        <v>172</v>
      </c>
      <c r="Q34" s="21">
        <v>1</v>
      </c>
      <c r="R34" s="68">
        <v>0.25</v>
      </c>
      <c r="S34" s="21"/>
      <c r="T34" s="21"/>
      <c r="U34" s="68"/>
      <c r="V34" s="21"/>
      <c r="W34" s="21"/>
      <c r="X34" s="68"/>
      <c r="Y34" s="21">
        <v>1</v>
      </c>
      <c r="Z34" s="68">
        <v>0.25</v>
      </c>
      <c r="AA34" s="69">
        <f t="shared" si="0"/>
        <v>1</v>
      </c>
    </row>
    <row r="35" spans="1:27" ht="12.75">
      <c r="A35" s="76">
        <v>32</v>
      </c>
      <c r="B35" s="42" t="s">
        <v>165</v>
      </c>
      <c r="C35" s="42" t="s">
        <v>256</v>
      </c>
      <c r="D35" s="21"/>
      <c r="E35" s="21"/>
      <c r="F35" s="68"/>
      <c r="G35" s="21" t="s">
        <v>113</v>
      </c>
      <c r="H35" s="21">
        <v>1</v>
      </c>
      <c r="I35" s="68">
        <v>0.2</v>
      </c>
      <c r="J35" s="21"/>
      <c r="K35" s="21"/>
      <c r="L35" s="68"/>
      <c r="M35" s="21"/>
      <c r="N35" s="21"/>
      <c r="O35" s="68"/>
      <c r="P35" s="21"/>
      <c r="Q35" s="21"/>
      <c r="R35" s="68"/>
      <c r="S35" s="21"/>
      <c r="T35" s="21"/>
      <c r="U35" s="68"/>
      <c r="V35" s="21"/>
      <c r="W35" s="21"/>
      <c r="X35" s="68"/>
      <c r="Y35" s="21">
        <v>1</v>
      </c>
      <c r="Z35" s="68">
        <v>0.2</v>
      </c>
      <c r="AA35" s="69">
        <f t="shared" si="0"/>
        <v>1</v>
      </c>
    </row>
    <row r="36" spans="1:27" ht="12.75">
      <c r="A36" s="76">
        <v>33</v>
      </c>
      <c r="B36" s="42" t="s">
        <v>190</v>
      </c>
      <c r="C36" s="42" t="s">
        <v>228</v>
      </c>
      <c r="D36" s="21"/>
      <c r="E36" s="42"/>
      <c r="F36" s="42"/>
      <c r="G36" s="21"/>
      <c r="H36" s="42"/>
      <c r="I36" s="42"/>
      <c r="J36" s="21"/>
      <c r="K36" s="42"/>
      <c r="L36" s="42"/>
      <c r="M36" s="21" t="s">
        <v>203</v>
      </c>
      <c r="N36" s="21">
        <v>1</v>
      </c>
      <c r="O36" s="68">
        <v>0.16666666666666702</v>
      </c>
      <c r="P36" s="21"/>
      <c r="Q36" s="21"/>
      <c r="R36" s="68"/>
      <c r="S36" s="21"/>
      <c r="T36" s="21"/>
      <c r="U36" s="68"/>
      <c r="V36" s="21"/>
      <c r="W36" s="21"/>
      <c r="X36" s="68"/>
      <c r="Y36" s="21">
        <v>1</v>
      </c>
      <c r="Z36" s="68">
        <v>0.16666666666666702</v>
      </c>
      <c r="AA36" s="69">
        <f aca="true" t="shared" si="1" ref="AA36:AA55">AVERAGE(E36,T36,H36,K36,N36,Q36,W36)</f>
        <v>1</v>
      </c>
    </row>
    <row r="37" spans="1:27" ht="12.75">
      <c r="A37" s="76">
        <v>34</v>
      </c>
      <c r="B37" s="42" t="s">
        <v>135</v>
      </c>
      <c r="C37" s="42" t="s">
        <v>216</v>
      </c>
      <c r="D37" s="21"/>
      <c r="E37" s="42"/>
      <c r="F37" s="42"/>
      <c r="G37" s="21"/>
      <c r="H37" s="42"/>
      <c r="I37" s="42"/>
      <c r="J37" s="21"/>
      <c r="K37" s="42"/>
      <c r="L37" s="42"/>
      <c r="M37" s="21" t="s">
        <v>209</v>
      </c>
      <c r="N37" s="21">
        <v>1</v>
      </c>
      <c r="O37" s="68">
        <v>0.16666666666666702</v>
      </c>
      <c r="P37" s="21"/>
      <c r="Q37" s="21"/>
      <c r="R37" s="68"/>
      <c r="S37" s="21"/>
      <c r="T37" s="21"/>
      <c r="U37" s="68"/>
      <c r="V37" s="21"/>
      <c r="W37" s="21"/>
      <c r="X37" s="68"/>
      <c r="Y37" s="21">
        <v>1</v>
      </c>
      <c r="Z37" s="68">
        <v>0.16666666666666702</v>
      </c>
      <c r="AA37" s="69">
        <f t="shared" si="1"/>
        <v>1</v>
      </c>
    </row>
    <row r="38" spans="1:27" ht="12.75">
      <c r="A38" s="76">
        <v>35</v>
      </c>
      <c r="B38" s="42" t="s">
        <v>261</v>
      </c>
      <c r="C38" s="42" t="s">
        <v>210</v>
      </c>
      <c r="D38" s="21"/>
      <c r="E38" s="42"/>
      <c r="F38" s="42"/>
      <c r="G38" s="21"/>
      <c r="H38" s="42"/>
      <c r="I38" s="42"/>
      <c r="J38" s="21"/>
      <c r="K38" s="42"/>
      <c r="L38" s="42"/>
      <c r="M38" s="21" t="s">
        <v>236</v>
      </c>
      <c r="N38" s="21">
        <v>1</v>
      </c>
      <c r="O38" s="68">
        <v>0.16666666666666702</v>
      </c>
      <c r="P38" s="21"/>
      <c r="Q38" s="21"/>
      <c r="R38" s="68"/>
      <c r="S38" s="21"/>
      <c r="T38" s="21"/>
      <c r="U38" s="68"/>
      <c r="V38" s="21"/>
      <c r="W38" s="21"/>
      <c r="X38" s="68"/>
      <c r="Y38" s="21">
        <v>1</v>
      </c>
      <c r="Z38" s="68">
        <v>0.16666666666666702</v>
      </c>
      <c r="AA38" s="69">
        <f t="shared" si="1"/>
        <v>1</v>
      </c>
    </row>
    <row r="39" spans="1:27" ht="12.75">
      <c r="A39" s="76">
        <v>36</v>
      </c>
      <c r="B39" s="42" t="s">
        <v>169</v>
      </c>
      <c r="C39" s="42" t="s">
        <v>193</v>
      </c>
      <c r="D39" s="21"/>
      <c r="E39" s="42"/>
      <c r="F39" s="42"/>
      <c r="G39" s="21"/>
      <c r="H39" s="42"/>
      <c r="I39" s="42"/>
      <c r="J39" s="21"/>
      <c r="K39" s="42"/>
      <c r="L39" s="42"/>
      <c r="M39" s="21" t="s">
        <v>133</v>
      </c>
      <c r="N39" s="21">
        <v>1</v>
      </c>
      <c r="O39" s="68">
        <v>0.16666666666666702</v>
      </c>
      <c r="P39" s="21"/>
      <c r="Q39" s="21"/>
      <c r="R39" s="68"/>
      <c r="S39" s="21"/>
      <c r="T39" s="21"/>
      <c r="U39" s="68"/>
      <c r="V39" s="21"/>
      <c r="W39" s="21"/>
      <c r="X39" s="68"/>
      <c r="Y39" s="21">
        <v>1</v>
      </c>
      <c r="Z39" s="68">
        <v>0.16666666666666702</v>
      </c>
      <c r="AA39" s="69">
        <f t="shared" si="1"/>
        <v>1</v>
      </c>
    </row>
    <row r="40" spans="1:27" ht="12.75">
      <c r="A40" s="76">
        <v>37</v>
      </c>
      <c r="B40" s="42" t="s">
        <v>169</v>
      </c>
      <c r="C40" s="42" t="s">
        <v>170</v>
      </c>
      <c r="D40" s="21"/>
      <c r="E40" s="42"/>
      <c r="F40" s="42"/>
      <c r="G40" s="21"/>
      <c r="H40" s="42"/>
      <c r="I40" s="42"/>
      <c r="J40" s="21"/>
      <c r="K40" s="42"/>
      <c r="L40" s="42"/>
      <c r="M40" s="21" t="s">
        <v>124</v>
      </c>
      <c r="N40" s="21">
        <v>1</v>
      </c>
      <c r="O40" s="68">
        <v>0.125</v>
      </c>
      <c r="P40" s="21"/>
      <c r="Q40" s="21"/>
      <c r="R40" s="68"/>
      <c r="S40" s="21"/>
      <c r="T40" s="21"/>
      <c r="U40" s="68"/>
      <c r="V40" s="21"/>
      <c r="W40" s="21"/>
      <c r="X40" s="68"/>
      <c r="Y40" s="21">
        <v>1</v>
      </c>
      <c r="Z40" s="68">
        <v>0.125</v>
      </c>
      <c r="AA40" s="69">
        <f t="shared" si="1"/>
        <v>1</v>
      </c>
    </row>
    <row r="41" spans="1:27" ht="12.75">
      <c r="A41" s="76">
        <v>38</v>
      </c>
      <c r="B41" s="42" t="s">
        <v>184</v>
      </c>
      <c r="C41" s="42" t="s">
        <v>185</v>
      </c>
      <c r="D41" s="21"/>
      <c r="E41" s="42"/>
      <c r="F41" s="42"/>
      <c r="G41" s="21"/>
      <c r="H41" s="42"/>
      <c r="I41" s="42"/>
      <c r="J41" s="21"/>
      <c r="K41" s="42"/>
      <c r="L41" s="42"/>
      <c r="M41" s="21" t="s">
        <v>177</v>
      </c>
      <c r="N41" s="21">
        <v>1</v>
      </c>
      <c r="O41" s="68">
        <v>0.125</v>
      </c>
      <c r="P41" s="21"/>
      <c r="Q41" s="21"/>
      <c r="R41" s="68"/>
      <c r="S41" s="21"/>
      <c r="T41" s="21"/>
      <c r="U41" s="68"/>
      <c r="V41" s="21"/>
      <c r="W41" s="21"/>
      <c r="X41" s="68"/>
      <c r="Y41" s="21">
        <v>1</v>
      </c>
      <c r="Z41" s="68">
        <v>0.125</v>
      </c>
      <c r="AA41" s="69">
        <f t="shared" si="1"/>
        <v>1</v>
      </c>
    </row>
    <row r="42" spans="1:27" ht="12.75">
      <c r="A42" s="76">
        <v>39</v>
      </c>
      <c r="B42" s="42" t="s">
        <v>227</v>
      </c>
      <c r="C42" s="42" t="s">
        <v>210</v>
      </c>
      <c r="D42" s="21"/>
      <c r="E42" s="42"/>
      <c r="F42" s="42"/>
      <c r="G42" s="21"/>
      <c r="H42" s="42"/>
      <c r="I42" s="42"/>
      <c r="J42" s="21"/>
      <c r="K42" s="42"/>
      <c r="L42" s="42"/>
      <c r="M42" s="21" t="s">
        <v>177</v>
      </c>
      <c r="N42" s="21">
        <v>1</v>
      </c>
      <c r="O42" s="68">
        <v>0.125</v>
      </c>
      <c r="P42" s="21"/>
      <c r="Q42" s="21"/>
      <c r="R42" s="68"/>
      <c r="S42" s="21"/>
      <c r="T42" s="21"/>
      <c r="U42" s="68"/>
      <c r="V42" s="21"/>
      <c r="W42" s="21"/>
      <c r="X42" s="68"/>
      <c r="Y42" s="21">
        <v>1</v>
      </c>
      <c r="Z42" s="68">
        <v>0.125</v>
      </c>
      <c r="AA42" s="69">
        <f t="shared" si="1"/>
        <v>1</v>
      </c>
    </row>
    <row r="43" spans="1:27" ht="12.75">
      <c r="A43" s="76">
        <v>40</v>
      </c>
      <c r="B43" s="42" t="s">
        <v>162</v>
      </c>
      <c r="C43" s="42" t="s">
        <v>163</v>
      </c>
      <c r="D43" s="21"/>
      <c r="E43" s="42"/>
      <c r="F43" s="42"/>
      <c r="G43" s="21"/>
      <c r="H43" s="42"/>
      <c r="I43" s="42"/>
      <c r="J43" s="21"/>
      <c r="K43" s="42"/>
      <c r="L43" s="42"/>
      <c r="M43" s="21"/>
      <c r="N43" s="42"/>
      <c r="O43" s="42"/>
      <c r="P43" s="21"/>
      <c r="Q43" s="42"/>
      <c r="R43" s="42"/>
      <c r="S43" s="21" t="s">
        <v>105</v>
      </c>
      <c r="T43" s="21">
        <v>1</v>
      </c>
      <c r="U43" s="68">
        <v>0.125</v>
      </c>
      <c r="V43" s="21"/>
      <c r="W43" s="21"/>
      <c r="X43" s="68"/>
      <c r="Y43" s="21">
        <v>1</v>
      </c>
      <c r="Z43" s="68">
        <v>0.125</v>
      </c>
      <c r="AA43" s="69">
        <f t="shared" si="1"/>
        <v>1</v>
      </c>
    </row>
    <row r="44" spans="1:27" ht="12.75">
      <c r="A44" s="76">
        <v>41</v>
      </c>
      <c r="B44" s="42" t="s">
        <v>211</v>
      </c>
      <c r="C44" s="42" t="s">
        <v>212</v>
      </c>
      <c r="D44" s="21"/>
      <c r="E44" s="21"/>
      <c r="F44" s="44"/>
      <c r="G44" s="21" t="s">
        <v>124</v>
      </c>
      <c r="H44" s="21">
        <v>0</v>
      </c>
      <c r="I44" s="44">
        <v>0</v>
      </c>
      <c r="J44" s="21"/>
      <c r="K44" s="21"/>
      <c r="L44" s="44"/>
      <c r="M44" s="21"/>
      <c r="N44" s="42"/>
      <c r="O44" s="21"/>
      <c r="P44" s="21"/>
      <c r="Q44" s="21"/>
      <c r="R44" s="44"/>
      <c r="S44" s="21"/>
      <c r="T44" s="21"/>
      <c r="U44" s="68"/>
      <c r="V44" s="21" t="s">
        <v>102</v>
      </c>
      <c r="W44" s="21">
        <v>1</v>
      </c>
      <c r="X44" s="68">
        <v>0.16666666666666702</v>
      </c>
      <c r="Y44" s="21">
        <v>1</v>
      </c>
      <c r="Z44" s="68">
        <v>0.09090909090909101</v>
      </c>
      <c r="AA44" s="69">
        <f t="shared" si="1"/>
        <v>0.5</v>
      </c>
    </row>
    <row r="45" spans="1:27" ht="12.75">
      <c r="A45" s="76">
        <v>42</v>
      </c>
      <c r="B45" s="42" t="s">
        <v>186</v>
      </c>
      <c r="C45" s="42" t="s">
        <v>187</v>
      </c>
      <c r="D45" s="21"/>
      <c r="E45" s="42"/>
      <c r="F45" s="42"/>
      <c r="G45" s="21"/>
      <c r="H45" s="42"/>
      <c r="I45" s="42"/>
      <c r="J45" s="21" t="s">
        <v>188</v>
      </c>
      <c r="K45" s="21">
        <v>0</v>
      </c>
      <c r="L45" s="68">
        <v>0</v>
      </c>
      <c r="M45" s="21"/>
      <c r="N45" s="42"/>
      <c r="O45" s="42"/>
      <c r="P45" s="21" t="s">
        <v>188</v>
      </c>
      <c r="Q45" s="21">
        <v>1</v>
      </c>
      <c r="R45" s="68">
        <v>0.2</v>
      </c>
      <c r="S45" s="21"/>
      <c r="T45" s="21"/>
      <c r="U45" s="68"/>
      <c r="V45" s="21"/>
      <c r="W45" s="21"/>
      <c r="X45" s="68"/>
      <c r="Y45" s="21">
        <v>1</v>
      </c>
      <c r="Z45" s="68">
        <v>0.07142857142857142</v>
      </c>
      <c r="AA45" s="69">
        <f t="shared" si="1"/>
        <v>0.5</v>
      </c>
    </row>
    <row r="46" spans="1:27" ht="12.75">
      <c r="A46" s="76">
        <v>43</v>
      </c>
      <c r="B46" s="42" t="s">
        <v>194</v>
      </c>
      <c r="C46" s="42" t="s">
        <v>27</v>
      </c>
      <c r="D46" s="21" t="s">
        <v>195</v>
      </c>
      <c r="E46" s="21">
        <v>1</v>
      </c>
      <c r="F46" s="68">
        <f>E46/5</f>
        <v>0.2</v>
      </c>
      <c r="G46" s="21"/>
      <c r="H46" s="21"/>
      <c r="I46" s="68"/>
      <c r="J46" s="21"/>
      <c r="K46" s="21"/>
      <c r="L46" s="68"/>
      <c r="M46" s="21" t="s">
        <v>195</v>
      </c>
      <c r="N46" s="21">
        <v>0</v>
      </c>
      <c r="O46" s="68">
        <v>0</v>
      </c>
      <c r="P46" s="21"/>
      <c r="Q46" s="21"/>
      <c r="R46" s="68"/>
      <c r="S46" s="21" t="s">
        <v>195</v>
      </c>
      <c r="T46" s="21">
        <v>0</v>
      </c>
      <c r="U46" s="68">
        <v>0</v>
      </c>
      <c r="V46" s="21"/>
      <c r="W46" s="21"/>
      <c r="X46" s="68"/>
      <c r="Y46" s="21">
        <v>1</v>
      </c>
      <c r="Z46" s="68">
        <v>0.06666666666666667</v>
      </c>
      <c r="AA46" s="69">
        <f t="shared" si="1"/>
        <v>0.3333333333333333</v>
      </c>
    </row>
    <row r="47" spans="1:27" ht="12.75">
      <c r="A47" s="76">
        <v>44</v>
      </c>
      <c r="B47" s="42" t="s">
        <v>167</v>
      </c>
      <c r="C47" s="42" t="s">
        <v>168</v>
      </c>
      <c r="D47" s="21" t="s">
        <v>142</v>
      </c>
      <c r="E47" s="21">
        <v>0</v>
      </c>
      <c r="F47" s="68">
        <v>0</v>
      </c>
      <c r="G47" s="21" t="s">
        <v>142</v>
      </c>
      <c r="H47" s="21">
        <v>1</v>
      </c>
      <c r="I47" s="68">
        <v>0.125</v>
      </c>
      <c r="J47" s="21"/>
      <c r="K47" s="21"/>
      <c r="L47" s="68"/>
      <c r="M47" s="21"/>
      <c r="N47" s="21"/>
      <c r="O47" s="68"/>
      <c r="P47" s="21"/>
      <c r="Q47" s="21"/>
      <c r="R47" s="68"/>
      <c r="S47" s="21"/>
      <c r="T47" s="21"/>
      <c r="U47" s="68"/>
      <c r="V47" s="21"/>
      <c r="W47" s="21"/>
      <c r="X47" s="68"/>
      <c r="Y47" s="21">
        <v>1</v>
      </c>
      <c r="Z47" s="68">
        <v>0.058823529411764705</v>
      </c>
      <c r="AA47" s="69">
        <f t="shared" si="1"/>
        <v>0.5</v>
      </c>
    </row>
    <row r="48" spans="1:27" ht="12.75">
      <c r="A48" s="76">
        <v>45</v>
      </c>
      <c r="B48" s="42" t="s">
        <v>158</v>
      </c>
      <c r="C48" s="42" t="s">
        <v>159</v>
      </c>
      <c r="D48" s="21"/>
      <c r="E48" s="21"/>
      <c r="F48" s="68"/>
      <c r="G48" s="21" t="s">
        <v>114</v>
      </c>
      <c r="H48" s="21">
        <v>0</v>
      </c>
      <c r="I48" s="68">
        <v>0</v>
      </c>
      <c r="J48" s="21"/>
      <c r="K48" s="21"/>
      <c r="L48" s="68"/>
      <c r="M48" s="21" t="s">
        <v>114</v>
      </c>
      <c r="N48" s="21">
        <v>0</v>
      </c>
      <c r="O48" s="68">
        <v>0</v>
      </c>
      <c r="P48" s="21"/>
      <c r="Q48" s="21"/>
      <c r="R48" s="68"/>
      <c r="S48" s="21" t="s">
        <v>114</v>
      </c>
      <c r="T48" s="21">
        <v>1</v>
      </c>
      <c r="U48" s="68">
        <v>0.25</v>
      </c>
      <c r="V48" s="21" t="s">
        <v>114</v>
      </c>
      <c r="W48" s="21">
        <v>0</v>
      </c>
      <c r="X48" s="68">
        <v>0</v>
      </c>
      <c r="Y48" s="21">
        <v>1</v>
      </c>
      <c r="Z48" s="68">
        <v>0.05263157894736842</v>
      </c>
      <c r="AA48" s="69">
        <f t="shared" si="1"/>
        <v>0.25</v>
      </c>
    </row>
    <row r="49" spans="1:27" ht="12.75">
      <c r="A49" s="76">
        <v>46</v>
      </c>
      <c r="B49" s="42" t="s">
        <v>100</v>
      </c>
      <c r="C49" s="42" t="s">
        <v>189</v>
      </c>
      <c r="D49" s="21" t="s">
        <v>105</v>
      </c>
      <c r="E49" s="21">
        <v>0</v>
      </c>
      <c r="F49" s="68">
        <v>0</v>
      </c>
      <c r="G49" s="21"/>
      <c r="H49" s="42"/>
      <c r="I49" s="42"/>
      <c r="J49" s="21" t="s">
        <v>188</v>
      </c>
      <c r="K49" s="21">
        <v>0</v>
      </c>
      <c r="L49" s="68">
        <v>0</v>
      </c>
      <c r="M49" s="21"/>
      <c r="N49" s="42"/>
      <c r="O49" s="42"/>
      <c r="P49" s="21" t="s">
        <v>188</v>
      </c>
      <c r="Q49" s="21">
        <v>1</v>
      </c>
      <c r="R49" s="68">
        <v>0.2</v>
      </c>
      <c r="S49" s="21"/>
      <c r="T49" s="21"/>
      <c r="U49" s="68"/>
      <c r="V49" s="21"/>
      <c r="W49" s="21"/>
      <c r="X49" s="68"/>
      <c r="Y49" s="21">
        <v>1</v>
      </c>
      <c r="Z49" s="68">
        <v>0.043478260869565216</v>
      </c>
      <c r="AA49" s="69">
        <f t="shared" si="1"/>
        <v>0.3333333333333333</v>
      </c>
    </row>
    <row r="50" spans="1:27" ht="12.75">
      <c r="A50" s="76">
        <v>47</v>
      </c>
      <c r="B50" s="42" t="s">
        <v>117</v>
      </c>
      <c r="C50" s="42" t="s">
        <v>118</v>
      </c>
      <c r="D50" s="21"/>
      <c r="E50" s="42"/>
      <c r="F50" s="42"/>
      <c r="G50" s="21" t="s">
        <v>105</v>
      </c>
      <c r="H50" s="21">
        <v>0</v>
      </c>
      <c r="I50" s="68">
        <v>0</v>
      </c>
      <c r="J50" s="21" t="s">
        <v>105</v>
      </c>
      <c r="K50" s="21">
        <v>0</v>
      </c>
      <c r="L50" s="68">
        <v>0</v>
      </c>
      <c r="M50" s="21" t="s">
        <v>105</v>
      </c>
      <c r="N50" s="21">
        <v>1</v>
      </c>
      <c r="O50" s="68">
        <v>0.16666666666666702</v>
      </c>
      <c r="P50" s="21"/>
      <c r="Q50" s="21"/>
      <c r="R50" s="68"/>
      <c r="S50" s="21"/>
      <c r="T50" s="21"/>
      <c r="U50" s="68"/>
      <c r="V50" s="21"/>
      <c r="W50" s="21"/>
      <c r="X50" s="68"/>
      <c r="Y50" s="21">
        <v>1</v>
      </c>
      <c r="Z50" s="68">
        <v>0.04000000000000002</v>
      </c>
      <c r="AA50" s="69">
        <f t="shared" si="1"/>
        <v>0.3333333333333333</v>
      </c>
    </row>
    <row r="51" spans="1:27" ht="12.75">
      <c r="A51" s="76">
        <v>48</v>
      </c>
      <c r="B51" s="42" t="s">
        <v>122</v>
      </c>
      <c r="C51" s="42" t="s">
        <v>123</v>
      </c>
      <c r="D51" s="21"/>
      <c r="E51" s="42"/>
      <c r="F51" s="42"/>
      <c r="G51" s="21"/>
      <c r="H51" s="42"/>
      <c r="I51" s="42"/>
      <c r="J51" s="21" t="s">
        <v>124</v>
      </c>
      <c r="K51" s="21">
        <v>0</v>
      </c>
      <c r="L51" s="68">
        <v>0</v>
      </c>
      <c r="M51" s="21" t="s">
        <v>125</v>
      </c>
      <c r="N51" s="21">
        <v>1</v>
      </c>
      <c r="O51" s="68">
        <v>0.125</v>
      </c>
      <c r="P51" s="21"/>
      <c r="Q51" s="21"/>
      <c r="R51" s="68"/>
      <c r="S51" s="21" t="s">
        <v>124</v>
      </c>
      <c r="T51" s="21">
        <v>0</v>
      </c>
      <c r="U51" s="68">
        <v>0</v>
      </c>
      <c r="V51" s="21" t="s">
        <v>125</v>
      </c>
      <c r="W51" s="21">
        <v>0</v>
      </c>
      <c r="X51" s="68">
        <v>0</v>
      </c>
      <c r="Y51" s="21">
        <v>1</v>
      </c>
      <c r="Z51" s="68">
        <v>0.03571428571428571</v>
      </c>
      <c r="AA51" s="69">
        <f t="shared" si="1"/>
        <v>0.25</v>
      </c>
    </row>
    <row r="52" spans="1:27" ht="12.75">
      <c r="A52" s="76">
        <v>49</v>
      </c>
      <c r="B52" s="42" t="s">
        <v>165</v>
      </c>
      <c r="C52" s="42" t="s">
        <v>166</v>
      </c>
      <c r="D52" s="21" t="s">
        <v>121</v>
      </c>
      <c r="E52" s="21">
        <v>1</v>
      </c>
      <c r="F52" s="68">
        <f>E52/5</f>
        <v>0.2</v>
      </c>
      <c r="G52" s="21" t="s">
        <v>121</v>
      </c>
      <c r="H52" s="21">
        <v>0</v>
      </c>
      <c r="I52" s="68">
        <v>0</v>
      </c>
      <c r="J52" s="21"/>
      <c r="K52" s="21"/>
      <c r="L52" s="68"/>
      <c r="M52" s="21" t="s">
        <v>121</v>
      </c>
      <c r="N52" s="21">
        <v>0</v>
      </c>
      <c r="O52" s="68">
        <v>0</v>
      </c>
      <c r="P52" s="21" t="s">
        <v>121</v>
      </c>
      <c r="Q52" s="21">
        <v>0</v>
      </c>
      <c r="R52" s="68">
        <v>0</v>
      </c>
      <c r="S52" s="21" t="s">
        <v>121</v>
      </c>
      <c r="T52" s="21">
        <v>0</v>
      </c>
      <c r="U52" s="68">
        <v>0</v>
      </c>
      <c r="V52" s="21" t="s">
        <v>121</v>
      </c>
      <c r="W52" s="21">
        <v>0</v>
      </c>
      <c r="X52" s="68">
        <v>0</v>
      </c>
      <c r="Y52" s="21">
        <v>1</v>
      </c>
      <c r="Z52" s="68">
        <v>0.03125</v>
      </c>
      <c r="AA52" s="69">
        <f t="shared" si="1"/>
        <v>0.16666666666666666</v>
      </c>
    </row>
    <row r="53" spans="1:27" ht="12.75">
      <c r="A53" s="76">
        <v>50</v>
      </c>
      <c r="B53" s="42" t="s">
        <v>154</v>
      </c>
      <c r="C53" s="42" t="s">
        <v>147</v>
      </c>
      <c r="D53" s="21" t="s">
        <v>132</v>
      </c>
      <c r="E53" s="21">
        <v>0</v>
      </c>
      <c r="F53" s="44">
        <v>0</v>
      </c>
      <c r="G53" s="21" t="s">
        <v>132</v>
      </c>
      <c r="H53" s="21">
        <v>0</v>
      </c>
      <c r="I53" s="44">
        <v>0</v>
      </c>
      <c r="J53" s="21" t="s">
        <v>132</v>
      </c>
      <c r="K53" s="21">
        <v>0</v>
      </c>
      <c r="L53" s="44">
        <v>0</v>
      </c>
      <c r="M53" s="21"/>
      <c r="N53" s="42"/>
      <c r="O53" s="21"/>
      <c r="P53" s="21" t="s">
        <v>132</v>
      </c>
      <c r="Q53" s="21">
        <v>0</v>
      </c>
      <c r="R53" s="44">
        <v>0</v>
      </c>
      <c r="S53" s="21" t="s">
        <v>132</v>
      </c>
      <c r="T53" s="21">
        <v>1</v>
      </c>
      <c r="U53" s="68">
        <v>0.125</v>
      </c>
      <c r="V53" s="21"/>
      <c r="W53" s="21"/>
      <c r="X53" s="68"/>
      <c r="Y53" s="21">
        <v>1</v>
      </c>
      <c r="Z53" s="68">
        <v>0.02857142857142857</v>
      </c>
      <c r="AA53" s="69">
        <f t="shared" si="1"/>
        <v>0.2</v>
      </c>
    </row>
    <row r="54" spans="1:27" ht="12.75">
      <c r="A54" s="76">
        <v>51</v>
      </c>
      <c r="B54" s="42" t="s">
        <v>130</v>
      </c>
      <c r="C54" s="42" t="s">
        <v>131</v>
      </c>
      <c r="D54" s="21" t="s">
        <v>132</v>
      </c>
      <c r="E54" s="21">
        <v>0</v>
      </c>
      <c r="F54" s="68">
        <v>0</v>
      </c>
      <c r="G54" s="21" t="s">
        <v>133</v>
      </c>
      <c r="H54" s="21">
        <v>1</v>
      </c>
      <c r="I54" s="68">
        <v>0.16666666666666702</v>
      </c>
      <c r="J54" s="21" t="s">
        <v>132</v>
      </c>
      <c r="K54" s="21">
        <v>0</v>
      </c>
      <c r="L54" s="68">
        <v>0</v>
      </c>
      <c r="M54" s="21"/>
      <c r="N54" s="21"/>
      <c r="O54" s="68"/>
      <c r="P54" s="21" t="s">
        <v>133</v>
      </c>
      <c r="Q54" s="21">
        <v>0</v>
      </c>
      <c r="R54" s="68">
        <v>0</v>
      </c>
      <c r="S54" s="21" t="s">
        <v>133</v>
      </c>
      <c r="T54" s="21">
        <v>0</v>
      </c>
      <c r="U54" s="68">
        <v>0</v>
      </c>
      <c r="V54" s="21" t="s">
        <v>133</v>
      </c>
      <c r="W54" s="21">
        <v>0</v>
      </c>
      <c r="X54" s="68">
        <v>0</v>
      </c>
      <c r="Y54" s="21">
        <v>1</v>
      </c>
      <c r="Z54" s="68">
        <v>0.02777777777777779</v>
      </c>
      <c r="AA54" s="69">
        <f t="shared" si="1"/>
        <v>0.16666666666666666</v>
      </c>
    </row>
    <row r="55" spans="1:27" ht="13.5" thickBot="1">
      <c r="A55" s="56">
        <v>52</v>
      </c>
      <c r="B55" s="50" t="s">
        <v>164</v>
      </c>
      <c r="C55" s="50" t="s">
        <v>101</v>
      </c>
      <c r="D55" s="31" t="s">
        <v>102</v>
      </c>
      <c r="E55" s="31">
        <v>0</v>
      </c>
      <c r="F55" s="81">
        <v>0</v>
      </c>
      <c r="G55" s="31"/>
      <c r="H55" s="50"/>
      <c r="I55" s="50"/>
      <c r="J55" s="31"/>
      <c r="K55" s="50"/>
      <c r="L55" s="50"/>
      <c r="M55" s="31" t="s">
        <v>102</v>
      </c>
      <c r="N55" s="31">
        <v>1</v>
      </c>
      <c r="O55" s="81">
        <v>0.125</v>
      </c>
      <c r="P55" s="31" t="s">
        <v>102</v>
      </c>
      <c r="Q55" s="31">
        <v>0</v>
      </c>
      <c r="R55" s="81">
        <v>0</v>
      </c>
      <c r="S55" s="31" t="s">
        <v>102</v>
      </c>
      <c r="T55" s="31">
        <v>0</v>
      </c>
      <c r="U55" s="81">
        <v>0</v>
      </c>
      <c r="V55" s="31" t="s">
        <v>102</v>
      </c>
      <c r="W55" s="31">
        <v>0</v>
      </c>
      <c r="X55" s="81">
        <v>0</v>
      </c>
      <c r="Y55" s="31">
        <v>1</v>
      </c>
      <c r="Z55" s="81">
        <v>0.025</v>
      </c>
      <c r="AA55" s="70">
        <f t="shared" si="1"/>
        <v>0.2</v>
      </c>
    </row>
    <row r="57" spans="2:13" ht="12.75">
      <c r="B57" s="12" t="s">
        <v>97</v>
      </c>
      <c r="C57" s="136" t="s">
        <v>273</v>
      </c>
      <c r="D57" s="136"/>
      <c r="E57" s="136"/>
      <c r="F57" s="136"/>
      <c r="G57" s="136"/>
      <c r="H57" s="136"/>
      <c r="I57" s="136" t="s">
        <v>186</v>
      </c>
      <c r="J57" s="136" t="s">
        <v>187</v>
      </c>
      <c r="K57" s="136" t="s">
        <v>188</v>
      </c>
      <c r="L57" s="136">
        <v>1</v>
      </c>
      <c r="M57" s="136">
        <f>L57/9</f>
        <v>0.1111111111111111</v>
      </c>
    </row>
    <row r="58" spans="2:13" ht="12.75">
      <c r="B58" s="12" t="s">
        <v>90</v>
      </c>
      <c r="C58" s="136" t="s">
        <v>274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59" spans="2:13" ht="12.75">
      <c r="B59" s="12" t="s">
        <v>272</v>
      </c>
      <c r="C59" s="136" t="s">
        <v>275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</row>
    <row r="64" spans="14:23" ht="12.75">
      <c r="N64" s="11"/>
      <c r="O64" s="15"/>
      <c r="Q64" s="11"/>
      <c r="T64" s="11"/>
      <c r="W64" s="11"/>
    </row>
    <row r="65" spans="12:23" ht="12.75">
      <c r="L65" s="13"/>
      <c r="M65" s="11"/>
      <c r="O65" s="13"/>
      <c r="P65" s="11"/>
      <c r="R65" s="13"/>
      <c r="S65" s="11"/>
      <c r="T65" s="13"/>
      <c r="V65" s="11"/>
      <c r="W65" s="13"/>
    </row>
  </sheetData>
  <sheetProtection selectLockedCells="1" selectUnlockedCells="1"/>
  <mergeCells count="15">
    <mergeCell ref="G2:I2"/>
    <mergeCell ref="J2:L2"/>
    <mergeCell ref="M2:O2"/>
    <mergeCell ref="P2:R2"/>
    <mergeCell ref="S2:U2"/>
    <mergeCell ref="V2:X2"/>
    <mergeCell ref="Y2:Z2"/>
    <mergeCell ref="C57:M57"/>
    <mergeCell ref="C58:M58"/>
    <mergeCell ref="C59:M59"/>
    <mergeCell ref="A1:A3"/>
    <mergeCell ref="B1:B3"/>
    <mergeCell ref="C1:C3"/>
    <mergeCell ref="E1:X1"/>
    <mergeCell ref="D2:F2"/>
  </mergeCells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3"/>
    </sheetView>
  </sheetViews>
  <sheetFormatPr defaultColWidth="11.57421875" defaultRowHeight="12.75"/>
  <cols>
    <col min="1" max="1" width="3.28125" style="3" bestFit="1" customWidth="1"/>
    <col min="2" max="2" width="10.28125" style="3" bestFit="1" customWidth="1"/>
    <col min="3" max="3" width="12.00390625" style="3" bestFit="1" customWidth="1"/>
    <col min="4" max="4" width="5.00390625" style="13" bestFit="1" customWidth="1"/>
    <col min="5" max="5" width="5.140625" style="3" bestFit="1" customWidth="1"/>
    <col min="6" max="6" width="5.57421875" style="3" bestFit="1" customWidth="1"/>
    <col min="7" max="7" width="5.00390625" style="13" bestFit="1" customWidth="1"/>
    <col min="8" max="8" width="5.140625" style="3" bestFit="1" customWidth="1"/>
    <col min="9" max="9" width="5.57421875" style="3" bestFit="1" customWidth="1"/>
    <col min="10" max="10" width="5.140625" style="13" bestFit="1" customWidth="1"/>
    <col min="11" max="11" width="7.28125" style="3" bestFit="1" customWidth="1"/>
    <col min="12" max="12" width="6.8515625" style="3" bestFit="1" customWidth="1"/>
    <col min="13" max="13" width="5.140625" style="13" bestFit="1" customWidth="1"/>
    <col min="14" max="14" width="5.140625" style="3" bestFit="1" customWidth="1"/>
    <col min="15" max="15" width="5.57421875" style="3" bestFit="1" customWidth="1"/>
    <col min="16" max="16" width="5.140625" style="13" bestFit="1" customWidth="1"/>
    <col min="17" max="17" width="5.140625" style="3" bestFit="1" customWidth="1"/>
    <col min="18" max="18" width="5.57421875" style="3" bestFit="1" customWidth="1"/>
    <col min="19" max="19" width="4.8515625" style="13" bestFit="1" customWidth="1"/>
    <col min="20" max="20" width="5.140625" style="3" bestFit="1" customWidth="1"/>
    <col min="21" max="21" width="5.57421875" style="3" bestFit="1" customWidth="1"/>
    <col min="22" max="22" width="4.8515625" style="13" bestFit="1" customWidth="1"/>
    <col min="23" max="23" width="5.140625" style="3" bestFit="1" customWidth="1"/>
    <col min="24" max="24" width="5.57421875" style="3" bestFit="1" customWidth="1"/>
    <col min="25" max="25" width="6.28125" style="3" bestFit="1" customWidth="1"/>
    <col min="26" max="26" width="5.57421875" style="3" bestFit="1" customWidth="1"/>
    <col min="27" max="27" width="6.140625" style="3" bestFit="1" customWidth="1"/>
    <col min="28" max="28" width="20.28125" style="3" customWidth="1"/>
    <col min="29" max="16384" width="11.57421875" style="3" customWidth="1"/>
  </cols>
  <sheetData>
    <row r="1" spans="1:27" ht="12.75">
      <c r="A1" s="140" t="s">
        <v>0</v>
      </c>
      <c r="B1" s="141" t="s">
        <v>86</v>
      </c>
      <c r="C1" s="141" t="s">
        <v>87</v>
      </c>
      <c r="D1" s="79"/>
      <c r="E1" s="120" t="s">
        <v>276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45" t="s">
        <v>277</v>
      </c>
      <c r="Z1" s="45" t="s">
        <v>90</v>
      </c>
      <c r="AA1" s="55" t="s">
        <v>65</v>
      </c>
    </row>
    <row r="2" spans="1:27" ht="75" customHeight="1">
      <c r="A2" s="131"/>
      <c r="B2" s="132"/>
      <c r="C2" s="132"/>
      <c r="D2" s="127" t="s">
        <v>4</v>
      </c>
      <c r="E2" s="127"/>
      <c r="F2" s="127"/>
      <c r="G2" s="127" t="s">
        <v>5</v>
      </c>
      <c r="H2" s="127"/>
      <c r="I2" s="127"/>
      <c r="J2" s="127" t="s">
        <v>6</v>
      </c>
      <c r="K2" s="127"/>
      <c r="L2" s="127"/>
      <c r="M2" s="127" t="s">
        <v>7</v>
      </c>
      <c r="N2" s="127"/>
      <c r="O2" s="127"/>
      <c r="P2" s="129" t="s">
        <v>8</v>
      </c>
      <c r="Q2" s="129"/>
      <c r="R2" s="129"/>
      <c r="S2" s="129" t="s">
        <v>9</v>
      </c>
      <c r="T2" s="129"/>
      <c r="U2" s="129"/>
      <c r="V2" s="129" t="s">
        <v>10</v>
      </c>
      <c r="W2" s="129"/>
      <c r="X2" s="129"/>
      <c r="Y2" s="130" t="s">
        <v>11</v>
      </c>
      <c r="Z2" s="130"/>
      <c r="AA2" s="27" t="s">
        <v>94</v>
      </c>
    </row>
    <row r="3" spans="1:27" ht="12.75">
      <c r="A3" s="131"/>
      <c r="B3" s="132"/>
      <c r="C3" s="132"/>
      <c r="D3" s="90" t="s">
        <v>96</v>
      </c>
      <c r="E3" s="37" t="s">
        <v>97</v>
      </c>
      <c r="F3" s="37" t="s">
        <v>90</v>
      </c>
      <c r="G3" s="90" t="s">
        <v>96</v>
      </c>
      <c r="H3" s="37" t="s">
        <v>97</v>
      </c>
      <c r="I3" s="37" t="s">
        <v>90</v>
      </c>
      <c r="J3" s="90" t="s">
        <v>96</v>
      </c>
      <c r="K3" s="37" t="s">
        <v>97</v>
      </c>
      <c r="L3" s="37" t="s">
        <v>90</v>
      </c>
      <c r="M3" s="90" t="s">
        <v>96</v>
      </c>
      <c r="N3" s="37" t="s">
        <v>97</v>
      </c>
      <c r="O3" s="37" t="s">
        <v>90</v>
      </c>
      <c r="P3" s="108" t="s">
        <v>96</v>
      </c>
      <c r="Q3" s="38" t="s">
        <v>97</v>
      </c>
      <c r="R3" s="38" t="s">
        <v>90</v>
      </c>
      <c r="S3" s="108" t="s">
        <v>96</v>
      </c>
      <c r="T3" s="38" t="s">
        <v>97</v>
      </c>
      <c r="U3" s="38" t="s">
        <v>90</v>
      </c>
      <c r="V3" s="108" t="s">
        <v>96</v>
      </c>
      <c r="W3" s="38" t="s">
        <v>97</v>
      </c>
      <c r="X3" s="38" t="s">
        <v>90</v>
      </c>
      <c r="Y3" s="18" t="s">
        <v>97</v>
      </c>
      <c r="Z3" s="18" t="s">
        <v>90</v>
      </c>
      <c r="AA3" s="80" t="s">
        <v>278</v>
      </c>
    </row>
    <row r="4" spans="1:33" ht="12.75">
      <c r="A4" s="76">
        <v>1</v>
      </c>
      <c r="B4" s="42" t="s">
        <v>154</v>
      </c>
      <c r="C4" s="42" t="s">
        <v>155</v>
      </c>
      <c r="D4" s="21"/>
      <c r="E4" s="21"/>
      <c r="F4" s="68"/>
      <c r="G4" s="21" t="s">
        <v>133</v>
      </c>
      <c r="H4" s="21">
        <v>2</v>
      </c>
      <c r="I4" s="68">
        <v>0.3333333333333333</v>
      </c>
      <c r="J4" s="21"/>
      <c r="K4" s="21"/>
      <c r="L4" s="68"/>
      <c r="M4" s="21" t="s">
        <v>133</v>
      </c>
      <c r="N4" s="21">
        <v>3</v>
      </c>
      <c r="O4" s="68">
        <v>0.5</v>
      </c>
      <c r="P4" s="21" t="s">
        <v>133</v>
      </c>
      <c r="Q4" s="21">
        <v>6</v>
      </c>
      <c r="R4" s="68">
        <v>0.8571428571428571</v>
      </c>
      <c r="S4" s="21" t="s">
        <v>133</v>
      </c>
      <c r="T4" s="21">
        <v>1</v>
      </c>
      <c r="U4" s="68">
        <v>0.25</v>
      </c>
      <c r="V4" s="21" t="s">
        <v>133</v>
      </c>
      <c r="W4" s="21">
        <v>3</v>
      </c>
      <c r="X4" s="68">
        <v>1</v>
      </c>
      <c r="Y4" s="21">
        <v>15</v>
      </c>
      <c r="Z4" s="68">
        <v>0.5769230769230769</v>
      </c>
      <c r="AA4" s="69">
        <f>AVERAGE(E4,H4,K4,N4,Q4,T4,W4)</f>
        <v>3</v>
      </c>
      <c r="AG4" s="17"/>
    </row>
    <row r="5" spans="1:33" ht="12.75">
      <c r="A5" s="76">
        <v>2</v>
      </c>
      <c r="B5" s="42" t="s">
        <v>126</v>
      </c>
      <c r="C5" s="42" t="s">
        <v>127</v>
      </c>
      <c r="D5" s="21" t="s">
        <v>113</v>
      </c>
      <c r="E5" s="21">
        <v>1</v>
      </c>
      <c r="F5" s="68">
        <v>0.2</v>
      </c>
      <c r="G5" s="21" t="s">
        <v>113</v>
      </c>
      <c r="H5" s="21">
        <v>3</v>
      </c>
      <c r="I5" s="68">
        <v>0.6</v>
      </c>
      <c r="J5" s="21" t="s">
        <v>113</v>
      </c>
      <c r="K5" s="21">
        <v>3</v>
      </c>
      <c r="L5" s="68">
        <v>0.42857142857142905</v>
      </c>
      <c r="M5" s="21"/>
      <c r="N5" s="21"/>
      <c r="O5" s="68"/>
      <c r="P5" s="21" t="s">
        <v>114</v>
      </c>
      <c r="Q5" s="21">
        <v>0</v>
      </c>
      <c r="R5" s="68">
        <v>0</v>
      </c>
      <c r="S5" s="21" t="s">
        <v>113</v>
      </c>
      <c r="T5" s="21">
        <v>4</v>
      </c>
      <c r="U5" s="68">
        <v>0.5</v>
      </c>
      <c r="V5" s="21" t="s">
        <v>113</v>
      </c>
      <c r="W5" s="21">
        <v>1</v>
      </c>
      <c r="X5" s="68">
        <v>0.33333333333333304</v>
      </c>
      <c r="Y5" s="21">
        <v>12</v>
      </c>
      <c r="Z5" s="68">
        <v>0.37500000000000006</v>
      </c>
      <c r="AA5" s="69">
        <f aca="true" t="shared" si="0" ref="AA5:AA55">AVERAGE(E5,H5,K5,N5,Q5,T5,W5)</f>
        <v>2</v>
      </c>
      <c r="AG5" s="17"/>
    </row>
    <row r="6" spans="1:33" ht="12.75">
      <c r="A6" s="76">
        <v>3</v>
      </c>
      <c r="B6" s="42" t="s">
        <v>100</v>
      </c>
      <c r="C6" s="42" t="s">
        <v>101</v>
      </c>
      <c r="D6" s="21" t="s">
        <v>102</v>
      </c>
      <c r="E6" s="21">
        <v>4</v>
      </c>
      <c r="F6" s="68">
        <v>0.4444444444444444</v>
      </c>
      <c r="G6" s="21" t="s">
        <v>102</v>
      </c>
      <c r="H6" s="21">
        <v>1</v>
      </c>
      <c r="I6" s="68">
        <v>0.125</v>
      </c>
      <c r="J6" s="21" t="s">
        <v>102</v>
      </c>
      <c r="K6" s="21">
        <v>1</v>
      </c>
      <c r="L6" s="68">
        <v>0.11111111111111101</v>
      </c>
      <c r="M6" s="21"/>
      <c r="N6" s="21"/>
      <c r="O6" s="68"/>
      <c r="P6" s="21" t="s">
        <v>102</v>
      </c>
      <c r="Q6" s="21">
        <v>4</v>
      </c>
      <c r="R6" s="68">
        <v>0.44444444444444403</v>
      </c>
      <c r="S6" s="21" t="s">
        <v>102</v>
      </c>
      <c r="T6" s="21">
        <v>2</v>
      </c>
      <c r="U6" s="68">
        <v>0.25</v>
      </c>
      <c r="V6" s="21" t="s">
        <v>102</v>
      </c>
      <c r="W6" s="21">
        <v>0</v>
      </c>
      <c r="X6" s="68">
        <v>0</v>
      </c>
      <c r="Y6" s="21">
        <v>12</v>
      </c>
      <c r="Z6" s="68">
        <v>0.2448979591836734</v>
      </c>
      <c r="AA6" s="69">
        <f t="shared" si="0"/>
        <v>2</v>
      </c>
      <c r="AG6" s="17"/>
    </row>
    <row r="7" spans="1:33" ht="12.75">
      <c r="A7" s="76">
        <v>4</v>
      </c>
      <c r="B7" s="42" t="s">
        <v>148</v>
      </c>
      <c r="C7" s="42" t="s">
        <v>149</v>
      </c>
      <c r="D7" s="21" t="s">
        <v>132</v>
      </c>
      <c r="E7" s="21">
        <v>3</v>
      </c>
      <c r="F7" s="68">
        <v>0.3333333333333333</v>
      </c>
      <c r="G7" s="21" t="s">
        <v>132</v>
      </c>
      <c r="H7" s="21">
        <v>4</v>
      </c>
      <c r="I7" s="68">
        <v>0.6666666666666666</v>
      </c>
      <c r="J7" s="21" t="s">
        <v>132</v>
      </c>
      <c r="K7" s="21">
        <v>0</v>
      </c>
      <c r="L7" s="68">
        <v>0</v>
      </c>
      <c r="M7" s="21"/>
      <c r="N7" s="21"/>
      <c r="O7" s="68"/>
      <c r="P7" s="21" t="s">
        <v>132</v>
      </c>
      <c r="Q7" s="21">
        <v>2</v>
      </c>
      <c r="R7" s="68">
        <v>0.4</v>
      </c>
      <c r="S7" s="21" t="s">
        <v>132</v>
      </c>
      <c r="T7" s="21">
        <v>2</v>
      </c>
      <c r="U7" s="68">
        <v>0.25</v>
      </c>
      <c r="V7" s="21"/>
      <c r="W7" s="21"/>
      <c r="X7" s="68"/>
      <c r="Y7" s="21">
        <v>11</v>
      </c>
      <c r="Z7" s="68">
        <v>0.3142857142857143</v>
      </c>
      <c r="AA7" s="69">
        <f t="shared" si="0"/>
        <v>2.2</v>
      </c>
      <c r="AG7" s="17"/>
    </row>
    <row r="8" spans="1:27" ht="12.75">
      <c r="A8" s="76">
        <v>5</v>
      </c>
      <c r="B8" s="42" t="s">
        <v>106</v>
      </c>
      <c r="C8" s="42" t="s">
        <v>107</v>
      </c>
      <c r="D8" s="21"/>
      <c r="E8" s="21"/>
      <c r="F8" s="68"/>
      <c r="G8" s="21" t="s">
        <v>105</v>
      </c>
      <c r="H8" s="21">
        <v>4</v>
      </c>
      <c r="I8" s="68">
        <v>0.4</v>
      </c>
      <c r="J8" s="21" t="s">
        <v>105</v>
      </c>
      <c r="K8" s="21">
        <v>1</v>
      </c>
      <c r="L8" s="68">
        <v>0.11111111111111101</v>
      </c>
      <c r="M8" s="21" t="s">
        <v>105</v>
      </c>
      <c r="N8" s="21">
        <v>0</v>
      </c>
      <c r="O8" s="68">
        <v>0</v>
      </c>
      <c r="P8" s="21" t="s">
        <v>105</v>
      </c>
      <c r="Q8" s="21">
        <v>1</v>
      </c>
      <c r="R8" s="68">
        <v>0.125</v>
      </c>
      <c r="S8" s="21" t="s">
        <v>105</v>
      </c>
      <c r="T8" s="21">
        <v>3</v>
      </c>
      <c r="U8" s="68">
        <v>0.375</v>
      </c>
      <c r="V8" s="21" t="s">
        <v>105</v>
      </c>
      <c r="W8" s="21">
        <v>1</v>
      </c>
      <c r="X8" s="68">
        <v>0.16666666666666702</v>
      </c>
      <c r="Y8" s="21">
        <v>10</v>
      </c>
      <c r="Z8" s="68">
        <v>0.21276595744680854</v>
      </c>
      <c r="AA8" s="69">
        <f t="shared" si="0"/>
        <v>1.6666666666666667</v>
      </c>
    </row>
    <row r="9" spans="1:27" ht="12.75">
      <c r="A9" s="76">
        <v>6</v>
      </c>
      <c r="B9" s="42" t="s">
        <v>169</v>
      </c>
      <c r="C9" s="42" t="s">
        <v>170</v>
      </c>
      <c r="D9" s="21"/>
      <c r="E9" s="21"/>
      <c r="F9" s="68"/>
      <c r="G9" s="21"/>
      <c r="H9" s="21"/>
      <c r="I9" s="68"/>
      <c r="J9" s="21"/>
      <c r="K9" s="21"/>
      <c r="L9" s="68"/>
      <c r="M9" s="21" t="s">
        <v>124</v>
      </c>
      <c r="N9" s="21">
        <v>9</v>
      </c>
      <c r="O9" s="68">
        <v>1.125</v>
      </c>
      <c r="P9" s="21"/>
      <c r="Q9" s="21"/>
      <c r="R9" s="68"/>
      <c r="S9" s="21"/>
      <c r="T9" s="21"/>
      <c r="U9" s="68"/>
      <c r="V9" s="21"/>
      <c r="W9" s="21"/>
      <c r="X9" s="68"/>
      <c r="Y9" s="21">
        <v>9</v>
      </c>
      <c r="Z9" s="68">
        <v>1.125</v>
      </c>
      <c r="AA9" s="69">
        <f t="shared" si="0"/>
        <v>9</v>
      </c>
    </row>
    <row r="10" spans="1:27" ht="12.75">
      <c r="A10" s="76">
        <v>7</v>
      </c>
      <c r="B10" s="42" t="s">
        <v>109</v>
      </c>
      <c r="C10" s="42" t="s">
        <v>110</v>
      </c>
      <c r="D10" s="21" t="s">
        <v>102</v>
      </c>
      <c r="E10" s="21">
        <v>0</v>
      </c>
      <c r="F10" s="68">
        <v>0</v>
      </c>
      <c r="G10" s="21" t="s">
        <v>102</v>
      </c>
      <c r="H10" s="21">
        <v>0</v>
      </c>
      <c r="I10" s="68">
        <v>0</v>
      </c>
      <c r="J10" s="21" t="s">
        <v>102</v>
      </c>
      <c r="K10" s="21">
        <v>3</v>
      </c>
      <c r="L10" s="68">
        <v>0.33333333333333304</v>
      </c>
      <c r="M10" s="21" t="s">
        <v>102</v>
      </c>
      <c r="N10" s="21">
        <v>3</v>
      </c>
      <c r="O10" s="68">
        <v>0.375</v>
      </c>
      <c r="P10" s="21" t="s">
        <v>102</v>
      </c>
      <c r="Q10" s="21">
        <v>1</v>
      </c>
      <c r="R10" s="68">
        <v>0.11111111111111101</v>
      </c>
      <c r="S10" s="21" t="s">
        <v>102</v>
      </c>
      <c r="T10" s="21">
        <v>2</v>
      </c>
      <c r="U10" s="68">
        <v>0.25</v>
      </c>
      <c r="V10" s="21"/>
      <c r="W10" s="21"/>
      <c r="X10" s="68"/>
      <c r="Y10" s="21">
        <v>9</v>
      </c>
      <c r="Z10" s="68">
        <v>0.17647058823529407</v>
      </c>
      <c r="AA10" s="69">
        <f t="shared" si="0"/>
        <v>1.5</v>
      </c>
    </row>
    <row r="11" spans="1:27" ht="12.75">
      <c r="A11" s="76">
        <v>8</v>
      </c>
      <c r="B11" s="42" t="s">
        <v>153</v>
      </c>
      <c r="C11" s="42" t="s">
        <v>110</v>
      </c>
      <c r="D11" s="21" t="s">
        <v>102</v>
      </c>
      <c r="E11" s="21">
        <v>0</v>
      </c>
      <c r="F11" s="68">
        <v>0</v>
      </c>
      <c r="G11" s="21" t="s">
        <v>102</v>
      </c>
      <c r="H11" s="21">
        <v>0</v>
      </c>
      <c r="I11" s="68">
        <v>0</v>
      </c>
      <c r="J11" s="21" t="s">
        <v>102</v>
      </c>
      <c r="K11" s="21">
        <v>3</v>
      </c>
      <c r="L11" s="68">
        <v>0.33333333333333304</v>
      </c>
      <c r="M11" s="21" t="s">
        <v>102</v>
      </c>
      <c r="N11" s="21">
        <v>1</v>
      </c>
      <c r="O11" s="68">
        <v>0.125</v>
      </c>
      <c r="P11" s="21"/>
      <c r="Q11" s="21"/>
      <c r="R11" s="68"/>
      <c r="S11" s="21" t="s">
        <v>102</v>
      </c>
      <c r="T11" s="21">
        <v>0</v>
      </c>
      <c r="U11" s="68">
        <v>0</v>
      </c>
      <c r="V11" s="21" t="s">
        <v>102</v>
      </c>
      <c r="W11" s="21">
        <v>4</v>
      </c>
      <c r="X11" s="68">
        <v>0.6666666666666671</v>
      </c>
      <c r="Y11" s="21">
        <v>8</v>
      </c>
      <c r="Z11" s="68">
        <v>0.16666666666666666</v>
      </c>
      <c r="AA11" s="69">
        <f t="shared" si="0"/>
        <v>1.3333333333333333</v>
      </c>
    </row>
    <row r="12" spans="1:27" ht="12.75">
      <c r="A12" s="76">
        <v>9</v>
      </c>
      <c r="B12" s="42" t="s">
        <v>119</v>
      </c>
      <c r="C12" s="42" t="s">
        <v>120</v>
      </c>
      <c r="D12" s="21" t="s">
        <v>121</v>
      </c>
      <c r="E12" s="21">
        <v>0</v>
      </c>
      <c r="F12" s="68">
        <v>0</v>
      </c>
      <c r="G12" s="21" t="s">
        <v>121</v>
      </c>
      <c r="H12" s="21">
        <v>3</v>
      </c>
      <c r="I12" s="68">
        <v>0.5</v>
      </c>
      <c r="J12" s="21"/>
      <c r="K12" s="21"/>
      <c r="L12" s="68"/>
      <c r="M12" s="21" t="s">
        <v>121</v>
      </c>
      <c r="N12" s="21">
        <v>2</v>
      </c>
      <c r="O12" s="68">
        <v>0.33333333333333304</v>
      </c>
      <c r="P12" s="21" t="s">
        <v>121</v>
      </c>
      <c r="Q12" s="21">
        <v>1</v>
      </c>
      <c r="R12" s="68">
        <v>0.2</v>
      </c>
      <c r="S12" s="21" t="s">
        <v>121</v>
      </c>
      <c r="T12" s="21">
        <v>1</v>
      </c>
      <c r="U12" s="68">
        <v>0.25</v>
      </c>
      <c r="V12" s="21" t="s">
        <v>121</v>
      </c>
      <c r="W12" s="21">
        <v>0</v>
      </c>
      <c r="X12" s="68">
        <v>0</v>
      </c>
      <c r="Y12" s="21">
        <v>7</v>
      </c>
      <c r="Z12" s="68">
        <v>0.2413793103448275</v>
      </c>
      <c r="AA12" s="69">
        <f t="shared" si="0"/>
        <v>1.1666666666666667</v>
      </c>
    </row>
    <row r="13" spans="1:27" ht="12.75">
      <c r="A13" s="76">
        <v>10</v>
      </c>
      <c r="B13" s="42" t="s">
        <v>115</v>
      </c>
      <c r="C13" s="42" t="s">
        <v>116</v>
      </c>
      <c r="D13" s="21" t="s">
        <v>114</v>
      </c>
      <c r="E13" s="21">
        <v>2</v>
      </c>
      <c r="F13" s="68">
        <v>0.4</v>
      </c>
      <c r="G13" s="21"/>
      <c r="H13" s="21"/>
      <c r="I13" s="68"/>
      <c r="J13" s="21" t="s">
        <v>114</v>
      </c>
      <c r="K13" s="21">
        <v>1</v>
      </c>
      <c r="L13" s="68">
        <v>0.14285714285714302</v>
      </c>
      <c r="M13" s="21" t="s">
        <v>114</v>
      </c>
      <c r="N13" s="21">
        <v>0</v>
      </c>
      <c r="O13" s="68">
        <v>0</v>
      </c>
      <c r="P13" s="21" t="s">
        <v>105</v>
      </c>
      <c r="Q13" s="21">
        <v>3</v>
      </c>
      <c r="R13" s="68">
        <v>0.375</v>
      </c>
      <c r="S13" s="21" t="s">
        <v>114</v>
      </c>
      <c r="T13" s="21">
        <v>1</v>
      </c>
      <c r="U13" s="68">
        <v>0.25</v>
      </c>
      <c r="V13" s="21" t="s">
        <v>114</v>
      </c>
      <c r="W13" s="21">
        <v>0</v>
      </c>
      <c r="X13" s="68">
        <v>0</v>
      </c>
      <c r="Y13" s="21">
        <v>7</v>
      </c>
      <c r="Z13" s="68">
        <v>0.21212121212121215</v>
      </c>
      <c r="AA13" s="69">
        <f t="shared" si="0"/>
        <v>1.1666666666666667</v>
      </c>
    </row>
    <row r="14" spans="1:27" ht="12.75">
      <c r="A14" s="76">
        <v>11</v>
      </c>
      <c r="B14" s="42" t="s">
        <v>128</v>
      </c>
      <c r="C14" s="42" t="s">
        <v>129</v>
      </c>
      <c r="D14" s="21"/>
      <c r="E14" s="21"/>
      <c r="F14" s="68"/>
      <c r="G14" s="21"/>
      <c r="H14" s="21"/>
      <c r="I14" s="68"/>
      <c r="J14" s="21"/>
      <c r="K14" s="21"/>
      <c r="L14" s="68"/>
      <c r="M14" s="21" t="s">
        <v>125</v>
      </c>
      <c r="N14" s="21">
        <v>3</v>
      </c>
      <c r="O14" s="68">
        <v>0.375</v>
      </c>
      <c r="P14" s="21"/>
      <c r="Q14" s="21"/>
      <c r="R14" s="68"/>
      <c r="S14" s="21" t="s">
        <v>124</v>
      </c>
      <c r="T14" s="21">
        <v>0</v>
      </c>
      <c r="U14" s="68">
        <v>0</v>
      </c>
      <c r="V14" s="21" t="s">
        <v>125</v>
      </c>
      <c r="W14" s="21">
        <v>2</v>
      </c>
      <c r="X14" s="68">
        <v>0.28571428571428603</v>
      </c>
      <c r="Y14" s="21">
        <v>5</v>
      </c>
      <c r="Z14" s="68">
        <v>0.2631578947368422</v>
      </c>
      <c r="AA14" s="69">
        <f t="shared" si="0"/>
        <v>1.6666666666666667</v>
      </c>
    </row>
    <row r="15" spans="1:27" ht="12.75">
      <c r="A15" s="76">
        <v>12</v>
      </c>
      <c r="B15" s="42" t="s">
        <v>154</v>
      </c>
      <c r="C15" s="42" t="s">
        <v>147</v>
      </c>
      <c r="D15" s="21" t="s">
        <v>132</v>
      </c>
      <c r="E15" s="21">
        <v>0</v>
      </c>
      <c r="F15" s="68">
        <v>0</v>
      </c>
      <c r="G15" s="21" t="s">
        <v>132</v>
      </c>
      <c r="H15" s="21">
        <v>2</v>
      </c>
      <c r="I15" s="68">
        <v>0.3333333333333333</v>
      </c>
      <c r="J15" s="21" t="s">
        <v>132</v>
      </c>
      <c r="K15" s="21">
        <v>0</v>
      </c>
      <c r="L15" s="68">
        <v>0</v>
      </c>
      <c r="M15" s="21"/>
      <c r="N15" s="21"/>
      <c r="O15" s="68"/>
      <c r="P15" s="21" t="s">
        <v>132</v>
      </c>
      <c r="Q15" s="21">
        <v>2</v>
      </c>
      <c r="R15" s="68">
        <v>0.4</v>
      </c>
      <c r="S15" s="21" t="s">
        <v>132</v>
      </c>
      <c r="T15" s="21">
        <v>1</v>
      </c>
      <c r="U15" s="68">
        <v>0.125</v>
      </c>
      <c r="V15" s="21"/>
      <c r="W15" s="21"/>
      <c r="X15" s="68"/>
      <c r="Y15" s="21">
        <v>5</v>
      </c>
      <c r="Z15" s="68">
        <v>0.14285714285714285</v>
      </c>
      <c r="AA15" s="69">
        <f t="shared" si="0"/>
        <v>1</v>
      </c>
    </row>
    <row r="16" spans="1:27" ht="12.75">
      <c r="A16" s="76">
        <v>13</v>
      </c>
      <c r="B16" s="42" t="s">
        <v>145</v>
      </c>
      <c r="C16" s="42" t="s">
        <v>247</v>
      </c>
      <c r="D16" s="21"/>
      <c r="E16" s="21"/>
      <c r="F16" s="68"/>
      <c r="G16" s="21"/>
      <c r="H16" s="21"/>
      <c r="I16" s="68"/>
      <c r="J16" s="21"/>
      <c r="K16" s="21"/>
      <c r="L16" s="68"/>
      <c r="M16" s="21"/>
      <c r="N16" s="21"/>
      <c r="O16" s="68"/>
      <c r="P16" s="21"/>
      <c r="Q16" s="21"/>
      <c r="R16" s="68"/>
      <c r="S16" s="21" t="s">
        <v>230</v>
      </c>
      <c r="T16" s="21">
        <v>4</v>
      </c>
      <c r="U16" s="68">
        <v>1</v>
      </c>
      <c r="V16" s="21"/>
      <c r="W16" s="21"/>
      <c r="X16" s="68"/>
      <c r="Y16" s="21">
        <v>4</v>
      </c>
      <c r="Z16" s="68">
        <v>1</v>
      </c>
      <c r="AA16" s="69">
        <f t="shared" si="0"/>
        <v>4</v>
      </c>
    </row>
    <row r="17" spans="1:27" ht="12.75">
      <c r="A17" s="76">
        <v>14</v>
      </c>
      <c r="B17" s="42" t="s">
        <v>173</v>
      </c>
      <c r="C17" s="42" t="s">
        <v>174</v>
      </c>
      <c r="D17" s="21" t="s">
        <v>124</v>
      </c>
      <c r="E17" s="21">
        <v>4</v>
      </c>
      <c r="F17" s="68">
        <v>0.8</v>
      </c>
      <c r="G17" s="21"/>
      <c r="H17" s="21"/>
      <c r="I17" s="68"/>
      <c r="J17" s="21"/>
      <c r="K17" s="21"/>
      <c r="L17" s="68"/>
      <c r="M17" s="21" t="s">
        <v>175</v>
      </c>
      <c r="N17" s="21">
        <v>0</v>
      </c>
      <c r="O17" s="68">
        <v>0</v>
      </c>
      <c r="P17" s="21"/>
      <c r="Q17" s="21"/>
      <c r="R17" s="68"/>
      <c r="S17" s="21"/>
      <c r="T17" s="21"/>
      <c r="U17" s="68"/>
      <c r="V17" s="21"/>
      <c r="W17" s="21"/>
      <c r="X17" s="68"/>
      <c r="Y17" s="21">
        <v>4</v>
      </c>
      <c r="Z17" s="68">
        <v>0.36363636363636365</v>
      </c>
      <c r="AA17" s="69">
        <f t="shared" si="0"/>
        <v>2</v>
      </c>
    </row>
    <row r="18" spans="1:33" ht="12.75">
      <c r="A18" s="76">
        <v>15</v>
      </c>
      <c r="B18" s="42" t="s">
        <v>100</v>
      </c>
      <c r="C18" s="42" t="s">
        <v>171</v>
      </c>
      <c r="D18" s="21"/>
      <c r="E18" s="21"/>
      <c r="F18" s="68"/>
      <c r="G18" s="21"/>
      <c r="H18" s="21"/>
      <c r="I18" s="68"/>
      <c r="J18" s="21"/>
      <c r="K18" s="21"/>
      <c r="L18" s="68"/>
      <c r="M18" s="21"/>
      <c r="N18" s="21"/>
      <c r="O18" s="68"/>
      <c r="P18" s="21" t="s">
        <v>172</v>
      </c>
      <c r="Q18" s="21">
        <v>0</v>
      </c>
      <c r="R18" s="68">
        <v>0</v>
      </c>
      <c r="S18" s="21"/>
      <c r="T18" s="21"/>
      <c r="U18" s="68"/>
      <c r="V18" s="21" t="s">
        <v>139</v>
      </c>
      <c r="W18" s="21">
        <v>4</v>
      </c>
      <c r="X18" s="68">
        <v>0.5714285714285711</v>
      </c>
      <c r="Y18" s="21">
        <v>4</v>
      </c>
      <c r="Z18" s="68">
        <v>0.36363636363636354</v>
      </c>
      <c r="AA18" s="69">
        <f t="shared" si="0"/>
        <v>2</v>
      </c>
      <c r="AG18" s="17"/>
    </row>
    <row r="19" spans="1:33" ht="12.75">
      <c r="A19" s="76">
        <v>16</v>
      </c>
      <c r="B19" s="42" t="s">
        <v>140</v>
      </c>
      <c r="C19" s="42" t="s">
        <v>141</v>
      </c>
      <c r="D19" s="21" t="s">
        <v>142</v>
      </c>
      <c r="E19" s="21">
        <v>2</v>
      </c>
      <c r="F19" s="68">
        <v>0.2222222222222222</v>
      </c>
      <c r="G19" s="21" t="s">
        <v>142</v>
      </c>
      <c r="H19" s="21">
        <v>2</v>
      </c>
      <c r="I19" s="68">
        <v>0.25</v>
      </c>
      <c r="J19" s="21"/>
      <c r="K19" s="21"/>
      <c r="L19" s="68"/>
      <c r="M19" s="21"/>
      <c r="N19" s="21"/>
      <c r="O19" s="68"/>
      <c r="P19" s="21"/>
      <c r="Q19" s="21"/>
      <c r="R19" s="68"/>
      <c r="S19" s="21"/>
      <c r="T19" s="21"/>
      <c r="U19" s="68"/>
      <c r="V19" s="21"/>
      <c r="W19" s="21"/>
      <c r="X19" s="68"/>
      <c r="Y19" s="21">
        <v>4</v>
      </c>
      <c r="Z19" s="68">
        <v>0.23529411764705882</v>
      </c>
      <c r="AA19" s="69">
        <f t="shared" si="0"/>
        <v>2</v>
      </c>
      <c r="AB19" s="16"/>
      <c r="AC19" s="16"/>
      <c r="AD19" s="16"/>
      <c r="AG19" s="17"/>
    </row>
    <row r="20" spans="1:27" ht="12.75">
      <c r="A20" s="76">
        <v>17</v>
      </c>
      <c r="B20" s="42" t="s">
        <v>192</v>
      </c>
      <c r="C20" s="42" t="s">
        <v>141</v>
      </c>
      <c r="D20" s="21" t="s">
        <v>142</v>
      </c>
      <c r="E20" s="21">
        <v>2</v>
      </c>
      <c r="F20" s="68">
        <v>0.2222222222222222</v>
      </c>
      <c r="G20" s="21" t="s">
        <v>142</v>
      </c>
      <c r="H20" s="21">
        <v>2</v>
      </c>
      <c r="I20" s="68">
        <v>0.25</v>
      </c>
      <c r="J20" s="21"/>
      <c r="K20" s="21"/>
      <c r="L20" s="68"/>
      <c r="M20" s="21"/>
      <c r="N20" s="21"/>
      <c r="O20" s="68"/>
      <c r="P20" s="21"/>
      <c r="Q20" s="21"/>
      <c r="R20" s="68"/>
      <c r="S20" s="21"/>
      <c r="T20" s="21"/>
      <c r="U20" s="68"/>
      <c r="V20" s="21"/>
      <c r="W20" s="21"/>
      <c r="X20" s="68"/>
      <c r="Y20" s="21">
        <v>4</v>
      </c>
      <c r="Z20" s="68">
        <v>0.23529411764705882</v>
      </c>
      <c r="AA20" s="69">
        <f t="shared" si="0"/>
        <v>2</v>
      </c>
    </row>
    <row r="21" spans="1:27" ht="12.75">
      <c r="A21" s="76">
        <v>18</v>
      </c>
      <c r="B21" s="42" t="s">
        <v>111</v>
      </c>
      <c r="C21" s="42" t="s">
        <v>112</v>
      </c>
      <c r="D21" s="21" t="s">
        <v>113</v>
      </c>
      <c r="E21" s="21">
        <v>2</v>
      </c>
      <c r="F21" s="68">
        <v>0.4</v>
      </c>
      <c r="G21" s="21"/>
      <c r="H21" s="21"/>
      <c r="I21" s="68"/>
      <c r="J21" s="21" t="s">
        <v>113</v>
      </c>
      <c r="K21" s="21">
        <v>1</v>
      </c>
      <c r="L21" s="68">
        <v>0.14285714285714302</v>
      </c>
      <c r="M21" s="21"/>
      <c r="N21" s="21"/>
      <c r="O21" s="68"/>
      <c r="P21" s="21" t="s">
        <v>114</v>
      </c>
      <c r="Q21" s="21">
        <v>0</v>
      </c>
      <c r="R21" s="68">
        <v>0</v>
      </c>
      <c r="S21" s="21" t="s">
        <v>113</v>
      </c>
      <c r="T21" s="21">
        <v>0</v>
      </c>
      <c r="U21" s="68">
        <v>0</v>
      </c>
      <c r="V21" s="21" t="s">
        <v>113</v>
      </c>
      <c r="W21" s="21">
        <v>1</v>
      </c>
      <c r="X21" s="68">
        <v>0.33333333333333304</v>
      </c>
      <c r="Y21" s="21">
        <v>4</v>
      </c>
      <c r="Z21" s="68">
        <v>0.14814814814814817</v>
      </c>
      <c r="AA21" s="69">
        <f t="shared" si="0"/>
        <v>0.8</v>
      </c>
    </row>
    <row r="22" spans="1:27" ht="12.75">
      <c r="A22" s="76">
        <v>19</v>
      </c>
      <c r="B22" s="42" t="s">
        <v>213</v>
      </c>
      <c r="C22" s="42" t="s">
        <v>27</v>
      </c>
      <c r="D22" s="21" t="s">
        <v>195</v>
      </c>
      <c r="E22" s="21">
        <v>1</v>
      </c>
      <c r="F22" s="68">
        <v>0.2</v>
      </c>
      <c r="G22" s="21" t="s">
        <v>124</v>
      </c>
      <c r="H22" s="21">
        <v>0</v>
      </c>
      <c r="I22" s="68">
        <v>0</v>
      </c>
      <c r="J22" s="21"/>
      <c r="K22" s="21"/>
      <c r="L22" s="68"/>
      <c r="M22" s="21" t="s">
        <v>195</v>
      </c>
      <c r="N22" s="21">
        <v>1</v>
      </c>
      <c r="O22" s="68">
        <v>0.16666666666666702</v>
      </c>
      <c r="P22" s="21" t="s">
        <v>195</v>
      </c>
      <c r="Q22" s="21">
        <v>2</v>
      </c>
      <c r="R22" s="68">
        <v>0.5</v>
      </c>
      <c r="S22" s="21" t="s">
        <v>195</v>
      </c>
      <c r="T22" s="21">
        <v>0</v>
      </c>
      <c r="U22" s="68">
        <v>0</v>
      </c>
      <c r="V22" s="21"/>
      <c r="W22" s="21"/>
      <c r="X22" s="68"/>
      <c r="Y22" s="21">
        <v>4</v>
      </c>
      <c r="Z22" s="68">
        <v>0.16666666666666677</v>
      </c>
      <c r="AA22" s="69">
        <f t="shared" si="0"/>
        <v>0.8</v>
      </c>
    </row>
    <row r="23" spans="1:27" ht="12.75">
      <c r="A23" s="76">
        <v>20</v>
      </c>
      <c r="B23" s="42" t="s">
        <v>117</v>
      </c>
      <c r="C23" s="42" t="s">
        <v>118</v>
      </c>
      <c r="D23" s="21"/>
      <c r="E23" s="21"/>
      <c r="F23" s="68"/>
      <c r="G23" s="21" t="s">
        <v>105</v>
      </c>
      <c r="H23" s="21">
        <v>2</v>
      </c>
      <c r="I23" s="68">
        <v>0.2</v>
      </c>
      <c r="J23" s="21" t="s">
        <v>105</v>
      </c>
      <c r="K23" s="21">
        <v>1</v>
      </c>
      <c r="L23" s="68">
        <v>0.11111111111111101</v>
      </c>
      <c r="M23" s="21" t="s">
        <v>105</v>
      </c>
      <c r="N23" s="21">
        <v>1</v>
      </c>
      <c r="O23" s="68">
        <v>0.16666666666666702</v>
      </c>
      <c r="P23" s="21"/>
      <c r="Q23" s="21"/>
      <c r="R23" s="68"/>
      <c r="S23" s="21"/>
      <c r="T23" s="21"/>
      <c r="U23" s="68"/>
      <c r="V23" s="21"/>
      <c r="W23" s="21"/>
      <c r="X23" s="68"/>
      <c r="Y23" s="21">
        <v>4</v>
      </c>
      <c r="Z23" s="68">
        <v>0.16000000000000006</v>
      </c>
      <c r="AA23" s="69">
        <f t="shared" si="0"/>
        <v>1.3333333333333333</v>
      </c>
    </row>
    <row r="24" spans="1:27" ht="12.75">
      <c r="A24" s="76">
        <v>21</v>
      </c>
      <c r="B24" s="42" t="s">
        <v>143</v>
      </c>
      <c r="C24" s="42" t="s">
        <v>144</v>
      </c>
      <c r="D24" s="21" t="s">
        <v>114</v>
      </c>
      <c r="E24" s="21">
        <v>1</v>
      </c>
      <c r="F24" s="68">
        <v>0.2</v>
      </c>
      <c r="G24" s="21" t="s">
        <v>114</v>
      </c>
      <c r="H24" s="21">
        <v>1</v>
      </c>
      <c r="I24" s="68">
        <v>0.16666666666666666</v>
      </c>
      <c r="J24" s="21" t="s">
        <v>114</v>
      </c>
      <c r="K24" s="21">
        <v>0</v>
      </c>
      <c r="L24" s="68">
        <v>0</v>
      </c>
      <c r="M24" s="21" t="s">
        <v>114</v>
      </c>
      <c r="N24" s="21">
        <v>2</v>
      </c>
      <c r="O24" s="68">
        <v>0.33333333333333304</v>
      </c>
      <c r="P24" s="21" t="s">
        <v>114</v>
      </c>
      <c r="Q24" s="21">
        <v>0</v>
      </c>
      <c r="R24" s="68">
        <v>0</v>
      </c>
      <c r="S24" s="21" t="s">
        <v>114</v>
      </c>
      <c r="T24" s="21">
        <v>0</v>
      </c>
      <c r="U24" s="68">
        <v>0</v>
      </c>
      <c r="V24" s="21" t="s">
        <v>114</v>
      </c>
      <c r="W24" s="21">
        <v>0</v>
      </c>
      <c r="X24" s="68">
        <v>0</v>
      </c>
      <c r="Y24" s="21">
        <v>4</v>
      </c>
      <c r="Z24" s="68">
        <v>0.11428571428571427</v>
      </c>
      <c r="AA24" s="69">
        <f t="shared" si="0"/>
        <v>0.5714285714285714</v>
      </c>
    </row>
    <row r="25" spans="1:27" ht="12.75">
      <c r="A25" s="76">
        <v>22</v>
      </c>
      <c r="B25" s="42" t="s">
        <v>100</v>
      </c>
      <c r="C25" s="42" t="s">
        <v>189</v>
      </c>
      <c r="D25" s="21" t="s">
        <v>105</v>
      </c>
      <c r="E25" s="21">
        <v>2</v>
      </c>
      <c r="F25" s="68">
        <v>0.2222222222222222</v>
      </c>
      <c r="G25" s="21"/>
      <c r="H25" s="21"/>
      <c r="I25" s="68"/>
      <c r="J25" s="21" t="s">
        <v>188</v>
      </c>
      <c r="K25" s="21">
        <v>0</v>
      </c>
      <c r="L25" s="68">
        <v>0</v>
      </c>
      <c r="M25" s="21"/>
      <c r="N25" s="21"/>
      <c r="O25" s="68"/>
      <c r="P25" s="21" t="s">
        <v>188</v>
      </c>
      <c r="Q25" s="21">
        <v>1</v>
      </c>
      <c r="R25" s="68">
        <v>0.2</v>
      </c>
      <c r="S25" s="21"/>
      <c r="T25" s="21"/>
      <c r="U25" s="68"/>
      <c r="V25" s="21"/>
      <c r="W25" s="21"/>
      <c r="X25" s="68"/>
      <c r="Y25" s="21">
        <v>3</v>
      </c>
      <c r="Z25" s="68">
        <v>0.13043478260869565</v>
      </c>
      <c r="AA25" s="69">
        <f t="shared" si="0"/>
        <v>1</v>
      </c>
    </row>
    <row r="26" spans="1:27" ht="12.75">
      <c r="A26" s="76">
        <v>23</v>
      </c>
      <c r="B26" s="42" t="s">
        <v>135</v>
      </c>
      <c r="C26" s="42" t="s">
        <v>136</v>
      </c>
      <c r="D26" s="21" t="s">
        <v>124</v>
      </c>
      <c r="E26" s="21">
        <v>0</v>
      </c>
      <c r="F26" s="68">
        <v>0</v>
      </c>
      <c r="G26" s="21" t="s">
        <v>124</v>
      </c>
      <c r="H26" s="21">
        <v>1</v>
      </c>
      <c r="I26" s="68">
        <v>0.2</v>
      </c>
      <c r="J26" s="21" t="s">
        <v>124</v>
      </c>
      <c r="K26" s="21">
        <v>2</v>
      </c>
      <c r="L26" s="68">
        <v>0.22222222222222202</v>
      </c>
      <c r="M26" s="21" t="s">
        <v>124</v>
      </c>
      <c r="N26" s="21">
        <v>0</v>
      </c>
      <c r="O26" s="68">
        <v>0</v>
      </c>
      <c r="P26" s="21" t="s">
        <v>124</v>
      </c>
      <c r="Q26" s="21">
        <v>0</v>
      </c>
      <c r="R26" s="68">
        <v>0</v>
      </c>
      <c r="S26" s="21"/>
      <c r="T26" s="21"/>
      <c r="U26" s="68"/>
      <c r="V26" s="21"/>
      <c r="W26" s="21"/>
      <c r="X26" s="68"/>
      <c r="Y26" s="21">
        <v>3</v>
      </c>
      <c r="Z26" s="68">
        <v>0.09677419354838708</v>
      </c>
      <c r="AA26" s="69">
        <f t="shared" si="0"/>
        <v>0.6</v>
      </c>
    </row>
    <row r="27" spans="1:27" ht="12.75">
      <c r="A27" s="76">
        <v>24</v>
      </c>
      <c r="B27" s="42" t="s">
        <v>244</v>
      </c>
      <c r="C27" s="42" t="s">
        <v>245</v>
      </c>
      <c r="D27" s="21"/>
      <c r="E27" s="21"/>
      <c r="F27" s="68"/>
      <c r="G27" s="21"/>
      <c r="H27" s="21"/>
      <c r="I27" s="68"/>
      <c r="J27" s="21"/>
      <c r="K27" s="21"/>
      <c r="L27" s="68"/>
      <c r="M27" s="21"/>
      <c r="N27" s="21"/>
      <c r="O27" s="68"/>
      <c r="P27" s="21" t="s">
        <v>157</v>
      </c>
      <c r="Q27" s="21">
        <v>2</v>
      </c>
      <c r="R27" s="68">
        <v>0.4</v>
      </c>
      <c r="S27" s="21"/>
      <c r="T27" s="21"/>
      <c r="U27" s="68"/>
      <c r="V27" s="21"/>
      <c r="W27" s="21"/>
      <c r="X27" s="68"/>
      <c r="Y27" s="21">
        <v>2</v>
      </c>
      <c r="Z27" s="68">
        <v>0.4</v>
      </c>
      <c r="AA27" s="69">
        <f t="shared" si="0"/>
        <v>2</v>
      </c>
    </row>
    <row r="28" spans="1:27" ht="12.75">
      <c r="A28" s="76">
        <v>25</v>
      </c>
      <c r="B28" s="42" t="s">
        <v>196</v>
      </c>
      <c r="C28" s="42" t="s">
        <v>197</v>
      </c>
      <c r="D28" s="21"/>
      <c r="E28" s="21"/>
      <c r="F28" s="68"/>
      <c r="G28" s="21" t="s">
        <v>198</v>
      </c>
      <c r="H28" s="21">
        <v>2</v>
      </c>
      <c r="I28" s="68">
        <v>0.3333333333333333</v>
      </c>
      <c r="J28" s="21"/>
      <c r="K28" s="21"/>
      <c r="L28" s="68"/>
      <c r="M28" s="21"/>
      <c r="N28" s="21"/>
      <c r="O28" s="68"/>
      <c r="P28" s="21"/>
      <c r="Q28" s="21"/>
      <c r="R28" s="68"/>
      <c r="S28" s="21"/>
      <c r="T28" s="21"/>
      <c r="U28" s="68"/>
      <c r="V28" s="21"/>
      <c r="W28" s="21"/>
      <c r="X28" s="68"/>
      <c r="Y28" s="21">
        <v>2</v>
      </c>
      <c r="Z28" s="68">
        <v>0.3333333333333333</v>
      </c>
      <c r="AA28" s="69">
        <f t="shared" si="0"/>
        <v>2</v>
      </c>
    </row>
    <row r="29" spans="1:27" ht="12.75">
      <c r="A29" s="76">
        <v>26</v>
      </c>
      <c r="B29" s="42" t="s">
        <v>201</v>
      </c>
      <c r="C29" s="42" t="s">
        <v>202</v>
      </c>
      <c r="D29" s="21"/>
      <c r="E29" s="21"/>
      <c r="F29" s="68"/>
      <c r="G29" s="21"/>
      <c r="H29" s="21"/>
      <c r="I29" s="68"/>
      <c r="J29" s="21"/>
      <c r="K29" s="21"/>
      <c r="L29" s="68"/>
      <c r="M29" s="21" t="s">
        <v>203</v>
      </c>
      <c r="N29" s="21">
        <v>2</v>
      </c>
      <c r="O29" s="68">
        <v>0.33333333333333304</v>
      </c>
      <c r="P29" s="21"/>
      <c r="Q29" s="21"/>
      <c r="R29" s="68"/>
      <c r="S29" s="21"/>
      <c r="T29" s="21"/>
      <c r="U29" s="68"/>
      <c r="V29" s="21"/>
      <c r="W29" s="21"/>
      <c r="X29" s="68"/>
      <c r="Y29" s="21">
        <v>2</v>
      </c>
      <c r="Z29" s="68">
        <v>0.33333333333333304</v>
      </c>
      <c r="AA29" s="69">
        <f t="shared" si="0"/>
        <v>2</v>
      </c>
    </row>
    <row r="30" spans="1:27" ht="12.75">
      <c r="A30" s="76">
        <v>27</v>
      </c>
      <c r="B30" s="42" t="s">
        <v>186</v>
      </c>
      <c r="C30" s="42" t="s">
        <v>187</v>
      </c>
      <c r="D30" s="21"/>
      <c r="E30" s="21"/>
      <c r="F30" s="68"/>
      <c r="G30" s="21"/>
      <c r="H30" s="21"/>
      <c r="I30" s="68"/>
      <c r="J30" s="21" t="s">
        <v>188</v>
      </c>
      <c r="K30" s="21">
        <v>2</v>
      </c>
      <c r="L30" s="68">
        <v>0.22222222222222202</v>
      </c>
      <c r="M30" s="21"/>
      <c r="N30" s="21"/>
      <c r="O30" s="68"/>
      <c r="P30" s="21" t="s">
        <v>188</v>
      </c>
      <c r="Q30" s="21">
        <v>0</v>
      </c>
      <c r="R30" s="68">
        <v>0</v>
      </c>
      <c r="S30" s="21"/>
      <c r="T30" s="21"/>
      <c r="U30" s="68"/>
      <c r="V30" s="21"/>
      <c r="W30" s="21"/>
      <c r="X30" s="68"/>
      <c r="Y30" s="21">
        <v>2</v>
      </c>
      <c r="Z30" s="68">
        <v>0.14285714285714277</v>
      </c>
      <c r="AA30" s="69">
        <f t="shared" si="0"/>
        <v>1</v>
      </c>
    </row>
    <row r="31" spans="1:27" ht="12.75">
      <c r="A31" s="76">
        <v>28</v>
      </c>
      <c r="B31" s="42" t="s">
        <v>122</v>
      </c>
      <c r="C31" s="42" t="s">
        <v>123</v>
      </c>
      <c r="D31" s="21"/>
      <c r="E31" s="21"/>
      <c r="F31" s="68"/>
      <c r="G31" s="21"/>
      <c r="H31" s="21"/>
      <c r="I31" s="68"/>
      <c r="J31" s="21" t="s">
        <v>124</v>
      </c>
      <c r="K31" s="21">
        <v>0</v>
      </c>
      <c r="L31" s="68">
        <v>0</v>
      </c>
      <c r="M31" s="21" t="s">
        <v>125</v>
      </c>
      <c r="N31" s="21">
        <v>2</v>
      </c>
      <c r="O31" s="68">
        <v>0.25</v>
      </c>
      <c r="P31" s="21"/>
      <c r="Q31" s="21"/>
      <c r="R31" s="68"/>
      <c r="S31" s="21" t="s">
        <v>124</v>
      </c>
      <c r="T31" s="21">
        <v>0</v>
      </c>
      <c r="U31" s="68">
        <v>0</v>
      </c>
      <c r="V31" s="21" t="s">
        <v>125</v>
      </c>
      <c r="W31" s="21">
        <v>0</v>
      </c>
      <c r="X31" s="68">
        <v>0</v>
      </c>
      <c r="Y31" s="21">
        <v>2</v>
      </c>
      <c r="Z31" s="68">
        <v>0.07142857142857142</v>
      </c>
      <c r="AA31" s="69">
        <f t="shared" si="0"/>
        <v>0.5</v>
      </c>
    </row>
    <row r="32" spans="1:27" ht="12.75">
      <c r="A32" s="76">
        <v>29</v>
      </c>
      <c r="B32" s="42" t="s">
        <v>190</v>
      </c>
      <c r="C32" s="42" t="s">
        <v>191</v>
      </c>
      <c r="D32" s="21"/>
      <c r="E32" s="21"/>
      <c r="F32" s="68"/>
      <c r="G32" s="21"/>
      <c r="H32" s="21"/>
      <c r="I32" s="68"/>
      <c r="J32" s="21"/>
      <c r="K32" s="21"/>
      <c r="L32" s="68"/>
      <c r="M32" s="21"/>
      <c r="N32" s="21"/>
      <c r="O32" s="68"/>
      <c r="P32" s="21"/>
      <c r="Q32" s="21"/>
      <c r="R32" s="68"/>
      <c r="S32" s="21" t="s">
        <v>124</v>
      </c>
      <c r="T32" s="21">
        <v>1</v>
      </c>
      <c r="U32" s="68">
        <v>0.25</v>
      </c>
      <c r="V32" s="21"/>
      <c r="W32" s="21"/>
      <c r="X32" s="68"/>
      <c r="Y32" s="21">
        <v>1</v>
      </c>
      <c r="Z32" s="68">
        <v>0.25</v>
      </c>
      <c r="AA32" s="69">
        <f t="shared" si="0"/>
        <v>1</v>
      </c>
    </row>
    <row r="33" spans="1:27" ht="12.75">
      <c r="A33" s="76">
        <v>30</v>
      </c>
      <c r="B33" s="42" t="s">
        <v>126</v>
      </c>
      <c r="C33" s="42" t="s">
        <v>229</v>
      </c>
      <c r="D33" s="21"/>
      <c r="E33" s="21"/>
      <c r="F33" s="68"/>
      <c r="G33" s="21"/>
      <c r="H33" s="21"/>
      <c r="I33" s="68"/>
      <c r="J33" s="21"/>
      <c r="K33" s="21"/>
      <c r="L33" s="68"/>
      <c r="M33" s="21"/>
      <c r="N33" s="21"/>
      <c r="O33" s="68"/>
      <c r="P33" s="21"/>
      <c r="Q33" s="21"/>
      <c r="R33" s="68"/>
      <c r="S33" s="21" t="s">
        <v>230</v>
      </c>
      <c r="T33" s="21">
        <v>1</v>
      </c>
      <c r="U33" s="68">
        <v>0.25</v>
      </c>
      <c r="V33" s="21"/>
      <c r="W33" s="21"/>
      <c r="X33" s="68"/>
      <c r="Y33" s="21">
        <v>1</v>
      </c>
      <c r="Z33" s="68">
        <v>0.25</v>
      </c>
      <c r="AA33" s="69">
        <f t="shared" si="0"/>
        <v>1</v>
      </c>
    </row>
    <row r="34" spans="1:27" ht="12.75">
      <c r="A34" s="76">
        <v>31</v>
      </c>
      <c r="B34" s="42" t="s">
        <v>248</v>
      </c>
      <c r="C34" s="42" t="s">
        <v>249</v>
      </c>
      <c r="D34" s="21" t="s">
        <v>183</v>
      </c>
      <c r="E34" s="21">
        <v>1</v>
      </c>
      <c r="F34" s="68">
        <v>0.2</v>
      </c>
      <c r="G34" s="21"/>
      <c r="H34" s="21"/>
      <c r="I34" s="68"/>
      <c r="J34" s="21"/>
      <c r="K34" s="21"/>
      <c r="L34" s="68"/>
      <c r="M34" s="21"/>
      <c r="N34" s="21"/>
      <c r="O34" s="68"/>
      <c r="P34" s="21"/>
      <c r="Q34" s="21"/>
      <c r="R34" s="68"/>
      <c r="S34" s="21"/>
      <c r="T34" s="21"/>
      <c r="U34" s="68"/>
      <c r="V34" s="21"/>
      <c r="W34" s="21"/>
      <c r="X34" s="68"/>
      <c r="Y34" s="21">
        <v>1</v>
      </c>
      <c r="Z34" s="68">
        <v>0.2</v>
      </c>
      <c r="AA34" s="69">
        <f t="shared" si="0"/>
        <v>1</v>
      </c>
    </row>
    <row r="35" spans="1:27" ht="12.75">
      <c r="A35" s="76">
        <v>32</v>
      </c>
      <c r="B35" s="42" t="s">
        <v>199</v>
      </c>
      <c r="C35" s="42" t="s">
        <v>223</v>
      </c>
      <c r="D35" s="21" t="s">
        <v>224</v>
      </c>
      <c r="E35" s="21">
        <v>1</v>
      </c>
      <c r="F35" s="68">
        <v>0.2</v>
      </c>
      <c r="G35" s="21"/>
      <c r="H35" s="21"/>
      <c r="I35" s="68"/>
      <c r="J35" s="21"/>
      <c r="K35" s="21"/>
      <c r="L35" s="68"/>
      <c r="M35" s="21"/>
      <c r="N35" s="21"/>
      <c r="O35" s="68"/>
      <c r="P35" s="21"/>
      <c r="Q35" s="21"/>
      <c r="R35" s="68"/>
      <c r="S35" s="21"/>
      <c r="T35" s="21"/>
      <c r="U35" s="68"/>
      <c r="V35" s="21"/>
      <c r="W35" s="21"/>
      <c r="X35" s="68"/>
      <c r="Y35" s="21">
        <v>1</v>
      </c>
      <c r="Z35" s="68">
        <v>0.2</v>
      </c>
      <c r="AA35" s="69">
        <f t="shared" si="0"/>
        <v>1</v>
      </c>
    </row>
    <row r="36" spans="1:27" ht="12.75">
      <c r="A36" s="76">
        <v>33</v>
      </c>
      <c r="B36" s="42" t="s">
        <v>211</v>
      </c>
      <c r="C36" s="42" t="s">
        <v>212</v>
      </c>
      <c r="D36" s="21"/>
      <c r="E36" s="21"/>
      <c r="F36" s="68"/>
      <c r="G36" s="21" t="s">
        <v>124</v>
      </c>
      <c r="H36" s="21">
        <v>1</v>
      </c>
      <c r="I36" s="68">
        <v>0.2</v>
      </c>
      <c r="J36" s="21"/>
      <c r="K36" s="21"/>
      <c r="L36" s="68"/>
      <c r="M36" s="21"/>
      <c r="N36" s="21"/>
      <c r="O36" s="68"/>
      <c r="P36" s="21"/>
      <c r="Q36" s="21"/>
      <c r="R36" s="68"/>
      <c r="S36" s="21"/>
      <c r="T36" s="21"/>
      <c r="U36" s="68"/>
      <c r="V36" s="21" t="s">
        <v>102</v>
      </c>
      <c r="W36" s="21">
        <v>0</v>
      </c>
      <c r="X36" s="68">
        <v>0</v>
      </c>
      <c r="Y36" s="21">
        <v>1</v>
      </c>
      <c r="Z36" s="68">
        <v>0.09090909090909091</v>
      </c>
      <c r="AA36" s="69">
        <f t="shared" si="0"/>
        <v>0.5</v>
      </c>
    </row>
    <row r="37" spans="1:27" ht="12.75">
      <c r="A37" s="76">
        <v>34</v>
      </c>
      <c r="B37" s="42" t="s">
        <v>239</v>
      </c>
      <c r="C37" s="42" t="s">
        <v>208</v>
      </c>
      <c r="D37" s="21"/>
      <c r="E37" s="21"/>
      <c r="F37" s="68"/>
      <c r="G37" s="21"/>
      <c r="H37" s="21"/>
      <c r="I37" s="68"/>
      <c r="J37" s="21"/>
      <c r="K37" s="21"/>
      <c r="L37" s="68"/>
      <c r="M37" s="21" t="s">
        <v>209</v>
      </c>
      <c r="N37" s="21">
        <v>1</v>
      </c>
      <c r="O37" s="68">
        <v>0.16666666666666702</v>
      </c>
      <c r="P37" s="21"/>
      <c r="Q37" s="21"/>
      <c r="R37" s="68"/>
      <c r="S37" s="21"/>
      <c r="T37" s="21"/>
      <c r="U37" s="68"/>
      <c r="V37" s="21"/>
      <c r="W37" s="21"/>
      <c r="X37" s="68"/>
      <c r="Y37" s="21">
        <v>1</v>
      </c>
      <c r="Z37" s="68">
        <v>0.16666666666666702</v>
      </c>
      <c r="AA37" s="69">
        <f t="shared" si="0"/>
        <v>1</v>
      </c>
    </row>
    <row r="38" spans="1:27" ht="12.75">
      <c r="A38" s="76">
        <v>35</v>
      </c>
      <c r="B38" s="42" t="s">
        <v>235</v>
      </c>
      <c r="C38" s="42" t="s">
        <v>210</v>
      </c>
      <c r="D38" s="21"/>
      <c r="E38" s="21"/>
      <c r="F38" s="68"/>
      <c r="G38" s="21"/>
      <c r="H38" s="21"/>
      <c r="I38" s="68"/>
      <c r="J38" s="21"/>
      <c r="K38" s="21"/>
      <c r="L38" s="68"/>
      <c r="M38" s="21" t="s">
        <v>236</v>
      </c>
      <c r="N38" s="21">
        <v>1</v>
      </c>
      <c r="O38" s="68">
        <v>0.16666666666666702</v>
      </c>
      <c r="P38" s="21"/>
      <c r="Q38" s="21"/>
      <c r="R38" s="68"/>
      <c r="S38" s="21"/>
      <c r="T38" s="21"/>
      <c r="U38" s="68"/>
      <c r="V38" s="21"/>
      <c r="W38" s="21"/>
      <c r="X38" s="68"/>
      <c r="Y38" s="21">
        <v>1</v>
      </c>
      <c r="Z38" s="68">
        <v>0.16666666666666702</v>
      </c>
      <c r="AA38" s="69">
        <f t="shared" si="0"/>
        <v>1</v>
      </c>
    </row>
    <row r="39" spans="1:27" ht="12.75">
      <c r="A39" s="76">
        <v>36</v>
      </c>
      <c r="B39" s="42" t="s">
        <v>190</v>
      </c>
      <c r="C39" s="42" t="s">
        <v>228</v>
      </c>
      <c r="D39" s="21"/>
      <c r="E39" s="21"/>
      <c r="F39" s="68"/>
      <c r="G39" s="21"/>
      <c r="H39" s="21"/>
      <c r="I39" s="68"/>
      <c r="J39" s="21"/>
      <c r="K39" s="21"/>
      <c r="L39" s="68"/>
      <c r="M39" s="21" t="s">
        <v>203</v>
      </c>
      <c r="N39" s="21">
        <v>1</v>
      </c>
      <c r="O39" s="68">
        <v>0.16666666666666702</v>
      </c>
      <c r="P39" s="21"/>
      <c r="Q39" s="21"/>
      <c r="R39" s="68"/>
      <c r="S39" s="21"/>
      <c r="T39" s="21"/>
      <c r="U39" s="68"/>
      <c r="V39" s="21"/>
      <c r="W39" s="21"/>
      <c r="X39" s="68"/>
      <c r="Y39" s="21">
        <v>1</v>
      </c>
      <c r="Z39" s="68">
        <v>0.16666666666666702</v>
      </c>
      <c r="AA39" s="69">
        <f t="shared" si="0"/>
        <v>1</v>
      </c>
    </row>
    <row r="40" spans="1:27" ht="12.75">
      <c r="A40" s="76">
        <v>37</v>
      </c>
      <c r="B40" s="42" t="s">
        <v>173</v>
      </c>
      <c r="C40" s="42" t="s">
        <v>174</v>
      </c>
      <c r="D40" s="21"/>
      <c r="E40" s="21"/>
      <c r="F40" s="68"/>
      <c r="G40" s="21"/>
      <c r="H40" s="21"/>
      <c r="I40" s="68"/>
      <c r="J40" s="21"/>
      <c r="K40" s="21"/>
      <c r="L40" s="68"/>
      <c r="M40" s="21" t="s">
        <v>175</v>
      </c>
      <c r="N40" s="21">
        <v>1</v>
      </c>
      <c r="O40" s="68">
        <v>0.16666666666666702</v>
      </c>
      <c r="P40" s="21"/>
      <c r="Q40" s="21"/>
      <c r="R40" s="68"/>
      <c r="S40" s="21"/>
      <c r="T40" s="21"/>
      <c r="U40" s="68"/>
      <c r="V40" s="21"/>
      <c r="W40" s="21"/>
      <c r="X40" s="68"/>
      <c r="Y40" s="21">
        <v>1</v>
      </c>
      <c r="Z40" s="68">
        <v>0.16666666666666702</v>
      </c>
      <c r="AA40" s="69">
        <f t="shared" si="0"/>
        <v>1</v>
      </c>
    </row>
    <row r="41" spans="1:27" ht="12.75">
      <c r="A41" s="76">
        <v>38</v>
      </c>
      <c r="B41" s="42" t="s">
        <v>251</v>
      </c>
      <c r="C41" s="42" t="s">
        <v>252</v>
      </c>
      <c r="D41" s="21"/>
      <c r="E41" s="21"/>
      <c r="F41" s="68"/>
      <c r="G41" s="21" t="s">
        <v>198</v>
      </c>
      <c r="H41" s="21">
        <v>1</v>
      </c>
      <c r="I41" s="68">
        <v>0.16666666666666666</v>
      </c>
      <c r="J41" s="21"/>
      <c r="K41" s="21"/>
      <c r="L41" s="68"/>
      <c r="M41" s="21"/>
      <c r="N41" s="21"/>
      <c r="O41" s="68"/>
      <c r="P41" s="21"/>
      <c r="Q41" s="21"/>
      <c r="R41" s="68"/>
      <c r="S41" s="21"/>
      <c r="T41" s="21"/>
      <c r="U41" s="68"/>
      <c r="V41" s="21"/>
      <c r="W41" s="21"/>
      <c r="X41" s="68"/>
      <c r="Y41" s="21">
        <v>1</v>
      </c>
      <c r="Z41" s="68">
        <v>0.16666666666666666</v>
      </c>
      <c r="AA41" s="69">
        <f t="shared" si="0"/>
        <v>1</v>
      </c>
    </row>
    <row r="42" spans="1:27" ht="12.75">
      <c r="A42" s="76">
        <v>39</v>
      </c>
      <c r="B42" s="42" t="s">
        <v>201</v>
      </c>
      <c r="C42" s="78" t="s">
        <v>207</v>
      </c>
      <c r="D42" s="21"/>
      <c r="E42" s="21"/>
      <c r="F42" s="68"/>
      <c r="G42" s="21"/>
      <c r="H42" s="21"/>
      <c r="I42" s="68"/>
      <c r="J42" s="21"/>
      <c r="K42" s="21"/>
      <c r="L42" s="68"/>
      <c r="M42" s="21"/>
      <c r="N42" s="21"/>
      <c r="O42" s="68"/>
      <c r="P42" s="21"/>
      <c r="Q42" s="21"/>
      <c r="R42" s="68"/>
      <c r="S42" s="21"/>
      <c r="T42" s="21"/>
      <c r="U42" s="68"/>
      <c r="V42" s="21" t="s">
        <v>139</v>
      </c>
      <c r="W42" s="21">
        <v>1</v>
      </c>
      <c r="X42" s="68">
        <v>0.14285714285714302</v>
      </c>
      <c r="Y42" s="21">
        <v>1</v>
      </c>
      <c r="Z42" s="68">
        <v>0.14285714285714302</v>
      </c>
      <c r="AA42" s="69">
        <f t="shared" si="0"/>
        <v>1</v>
      </c>
    </row>
    <row r="43" spans="1:27" ht="12.75">
      <c r="A43" s="76">
        <v>40</v>
      </c>
      <c r="B43" s="42" t="s">
        <v>227</v>
      </c>
      <c r="C43" s="42" t="s">
        <v>210</v>
      </c>
      <c r="D43" s="21"/>
      <c r="E43" s="21"/>
      <c r="F43" s="68"/>
      <c r="G43" s="21"/>
      <c r="H43" s="21"/>
      <c r="I43" s="68"/>
      <c r="J43" s="21"/>
      <c r="K43" s="21"/>
      <c r="L43" s="68"/>
      <c r="M43" s="21" t="s">
        <v>177</v>
      </c>
      <c r="N43" s="21">
        <v>1</v>
      </c>
      <c r="O43" s="68">
        <v>0.125</v>
      </c>
      <c r="P43" s="21"/>
      <c r="Q43" s="21"/>
      <c r="R43" s="68"/>
      <c r="S43" s="21"/>
      <c r="T43" s="21"/>
      <c r="U43" s="68"/>
      <c r="V43" s="21"/>
      <c r="W43" s="21"/>
      <c r="X43" s="68"/>
      <c r="Y43" s="21">
        <v>1</v>
      </c>
      <c r="Z43" s="68">
        <v>0.125</v>
      </c>
      <c r="AA43" s="69">
        <f t="shared" si="0"/>
        <v>1</v>
      </c>
    </row>
    <row r="44" spans="1:27" ht="12.75">
      <c r="A44" s="76">
        <v>41</v>
      </c>
      <c r="B44" s="42" t="s">
        <v>135</v>
      </c>
      <c r="C44" s="42" t="s">
        <v>210</v>
      </c>
      <c r="D44" s="21"/>
      <c r="E44" s="21"/>
      <c r="F44" s="68"/>
      <c r="G44" s="21"/>
      <c r="H44" s="21"/>
      <c r="I44" s="68"/>
      <c r="J44" s="21"/>
      <c r="K44" s="21"/>
      <c r="L44" s="68"/>
      <c r="M44" s="21" t="s">
        <v>177</v>
      </c>
      <c r="N44" s="21">
        <v>1</v>
      </c>
      <c r="O44" s="68">
        <v>0.125</v>
      </c>
      <c r="P44" s="21"/>
      <c r="Q44" s="21"/>
      <c r="R44" s="68"/>
      <c r="S44" s="21"/>
      <c r="T44" s="21"/>
      <c r="U44" s="68"/>
      <c r="V44" s="21"/>
      <c r="W44" s="21"/>
      <c r="X44" s="68"/>
      <c r="Y44" s="21">
        <v>1</v>
      </c>
      <c r="Z44" s="68">
        <v>0.125</v>
      </c>
      <c r="AA44" s="69">
        <f t="shared" si="0"/>
        <v>1</v>
      </c>
    </row>
    <row r="45" spans="1:27" ht="12.75">
      <c r="A45" s="76">
        <v>42</v>
      </c>
      <c r="B45" s="42" t="s">
        <v>184</v>
      </c>
      <c r="C45" s="42" t="s">
        <v>185</v>
      </c>
      <c r="D45" s="21"/>
      <c r="E45" s="21"/>
      <c r="F45" s="68"/>
      <c r="G45" s="21"/>
      <c r="H45" s="21"/>
      <c r="I45" s="68"/>
      <c r="J45" s="21"/>
      <c r="K45" s="21"/>
      <c r="L45" s="68"/>
      <c r="M45" s="21" t="s">
        <v>177</v>
      </c>
      <c r="N45" s="21">
        <v>1</v>
      </c>
      <c r="O45" s="68">
        <v>0.125</v>
      </c>
      <c r="P45" s="21"/>
      <c r="Q45" s="21"/>
      <c r="R45" s="68"/>
      <c r="S45" s="21"/>
      <c r="T45" s="21"/>
      <c r="U45" s="68"/>
      <c r="V45" s="21"/>
      <c r="W45" s="21"/>
      <c r="X45" s="68"/>
      <c r="Y45" s="21">
        <v>1</v>
      </c>
      <c r="Z45" s="68">
        <v>0.125</v>
      </c>
      <c r="AA45" s="69">
        <f t="shared" si="0"/>
        <v>1</v>
      </c>
    </row>
    <row r="46" spans="1:27" ht="12.75">
      <c r="A46" s="76">
        <v>43</v>
      </c>
      <c r="B46" s="42" t="s">
        <v>173</v>
      </c>
      <c r="C46" s="42" t="s">
        <v>222</v>
      </c>
      <c r="D46" s="21" t="s">
        <v>124</v>
      </c>
      <c r="E46" s="21">
        <v>0</v>
      </c>
      <c r="F46" s="68">
        <v>0</v>
      </c>
      <c r="G46" s="21"/>
      <c r="H46" s="21"/>
      <c r="I46" s="68"/>
      <c r="J46" s="21"/>
      <c r="K46" s="21"/>
      <c r="L46" s="68"/>
      <c r="M46" s="21"/>
      <c r="N46" s="21"/>
      <c r="O46" s="68"/>
      <c r="P46" s="21" t="s">
        <v>124</v>
      </c>
      <c r="Q46" s="21">
        <v>1</v>
      </c>
      <c r="R46" s="68">
        <v>0.25</v>
      </c>
      <c r="S46" s="21"/>
      <c r="T46" s="21"/>
      <c r="U46" s="68"/>
      <c r="V46" s="21"/>
      <c r="W46" s="21"/>
      <c r="X46" s="68"/>
      <c r="Y46" s="21">
        <v>1</v>
      </c>
      <c r="Z46" s="68">
        <v>0.1111111111111111</v>
      </c>
      <c r="AA46" s="69">
        <f t="shared" si="0"/>
        <v>0.5</v>
      </c>
    </row>
    <row r="47" spans="1:27" ht="12.75">
      <c r="A47" s="76">
        <v>44</v>
      </c>
      <c r="B47" s="42" t="s">
        <v>242</v>
      </c>
      <c r="C47" s="42" t="s">
        <v>243</v>
      </c>
      <c r="D47" s="21" t="s">
        <v>224</v>
      </c>
      <c r="E47" s="21">
        <v>1</v>
      </c>
      <c r="F47" s="68">
        <v>0.2</v>
      </c>
      <c r="G47" s="21"/>
      <c r="H47" s="21"/>
      <c r="I47" s="68"/>
      <c r="J47" s="21"/>
      <c r="K47" s="21"/>
      <c r="L47" s="68"/>
      <c r="M47" s="21"/>
      <c r="N47" s="21"/>
      <c r="O47" s="68"/>
      <c r="P47" s="21" t="s">
        <v>157</v>
      </c>
      <c r="Q47" s="21">
        <v>0</v>
      </c>
      <c r="R47" s="68">
        <v>0</v>
      </c>
      <c r="S47" s="21"/>
      <c r="T47" s="21"/>
      <c r="U47" s="68"/>
      <c r="V47" s="21"/>
      <c r="W47" s="21"/>
      <c r="X47" s="68"/>
      <c r="Y47" s="21">
        <v>1</v>
      </c>
      <c r="Z47" s="68">
        <v>0.1</v>
      </c>
      <c r="AA47" s="69">
        <f t="shared" si="0"/>
        <v>0.5</v>
      </c>
    </row>
    <row r="48" spans="1:27" ht="12.75">
      <c r="A48" s="76">
        <v>45</v>
      </c>
      <c r="B48" s="42" t="s">
        <v>180</v>
      </c>
      <c r="C48" s="42" t="s">
        <v>151</v>
      </c>
      <c r="D48" s="21" t="s">
        <v>152</v>
      </c>
      <c r="E48" s="21">
        <v>1</v>
      </c>
      <c r="F48" s="68">
        <v>0.2</v>
      </c>
      <c r="G48" s="21"/>
      <c r="H48" s="21"/>
      <c r="I48" s="68"/>
      <c r="J48" s="21" t="s">
        <v>142</v>
      </c>
      <c r="K48" s="21">
        <v>0</v>
      </c>
      <c r="L48" s="68">
        <v>0</v>
      </c>
      <c r="M48" s="21" t="s">
        <v>142</v>
      </c>
      <c r="N48" s="21">
        <v>0</v>
      </c>
      <c r="O48" s="68">
        <v>0</v>
      </c>
      <c r="P48" s="21" t="s">
        <v>142</v>
      </c>
      <c r="Q48" s="21">
        <v>0</v>
      </c>
      <c r="R48" s="68">
        <v>0</v>
      </c>
      <c r="S48" s="21"/>
      <c r="T48" s="21"/>
      <c r="U48" s="68"/>
      <c r="V48" s="21"/>
      <c r="W48" s="21"/>
      <c r="X48" s="68"/>
      <c r="Y48" s="21">
        <v>1</v>
      </c>
      <c r="Z48" s="68">
        <v>0.043478260869565216</v>
      </c>
      <c r="AA48" s="69">
        <f t="shared" si="0"/>
        <v>0.25</v>
      </c>
    </row>
    <row r="49" spans="1:27" ht="12.75">
      <c r="A49" s="76">
        <v>46</v>
      </c>
      <c r="B49" s="42" t="s">
        <v>150</v>
      </c>
      <c r="C49" s="42" t="s">
        <v>151</v>
      </c>
      <c r="D49" s="21" t="s">
        <v>152</v>
      </c>
      <c r="E49" s="21">
        <v>1</v>
      </c>
      <c r="F49" s="68">
        <v>0.2</v>
      </c>
      <c r="G49" s="21"/>
      <c r="H49" s="21"/>
      <c r="I49" s="68"/>
      <c r="J49" s="21" t="s">
        <v>142</v>
      </c>
      <c r="K49" s="21">
        <v>0</v>
      </c>
      <c r="L49" s="68">
        <v>0</v>
      </c>
      <c r="M49" s="21" t="s">
        <v>142</v>
      </c>
      <c r="N49" s="21">
        <v>0</v>
      </c>
      <c r="O49" s="68">
        <v>0</v>
      </c>
      <c r="P49" s="21" t="s">
        <v>142</v>
      </c>
      <c r="Q49" s="21">
        <v>0</v>
      </c>
      <c r="R49" s="68">
        <v>0</v>
      </c>
      <c r="S49" s="21"/>
      <c r="T49" s="21"/>
      <c r="U49" s="68"/>
      <c r="V49" s="21"/>
      <c r="W49" s="21"/>
      <c r="X49" s="68"/>
      <c r="Y49" s="21">
        <v>1</v>
      </c>
      <c r="Z49" s="68">
        <v>0.043478260869565216</v>
      </c>
      <c r="AA49" s="69">
        <f t="shared" si="0"/>
        <v>0.25</v>
      </c>
    </row>
    <row r="50" spans="1:27" ht="12.75">
      <c r="A50" s="76">
        <v>47</v>
      </c>
      <c r="B50" s="42" t="s">
        <v>145</v>
      </c>
      <c r="C50" s="42" t="s">
        <v>146</v>
      </c>
      <c r="D50" s="21"/>
      <c r="E50" s="21"/>
      <c r="F50" s="68"/>
      <c r="G50" s="21"/>
      <c r="H50" s="21"/>
      <c r="I50" s="68"/>
      <c r="J50" s="21" t="s">
        <v>124</v>
      </c>
      <c r="K50" s="21">
        <v>0</v>
      </c>
      <c r="L50" s="68">
        <v>0</v>
      </c>
      <c r="M50" s="21" t="s">
        <v>125</v>
      </c>
      <c r="N50" s="21">
        <v>0</v>
      </c>
      <c r="O50" s="68">
        <v>0</v>
      </c>
      <c r="P50" s="21"/>
      <c r="Q50" s="21"/>
      <c r="R50" s="68"/>
      <c r="S50" s="21"/>
      <c r="T50" s="21"/>
      <c r="U50" s="68"/>
      <c r="V50" s="21" t="s">
        <v>125</v>
      </c>
      <c r="W50" s="21">
        <v>1</v>
      </c>
      <c r="X50" s="68">
        <v>0.14285714285714302</v>
      </c>
      <c r="Y50" s="21">
        <v>1</v>
      </c>
      <c r="Z50" s="68">
        <v>0.04166666666666668</v>
      </c>
      <c r="AA50" s="69">
        <f t="shared" si="0"/>
        <v>0.3333333333333333</v>
      </c>
    </row>
    <row r="51" spans="1:27" ht="12.75">
      <c r="A51" s="76">
        <v>48</v>
      </c>
      <c r="B51" s="42" t="s">
        <v>178</v>
      </c>
      <c r="C51" s="42" t="s">
        <v>179</v>
      </c>
      <c r="D51" s="21" t="s">
        <v>152</v>
      </c>
      <c r="E51" s="21">
        <v>0</v>
      </c>
      <c r="F51" s="68">
        <v>0</v>
      </c>
      <c r="G51" s="21"/>
      <c r="H51" s="21"/>
      <c r="I51" s="68"/>
      <c r="J51" s="21" t="s">
        <v>142</v>
      </c>
      <c r="K51" s="21">
        <v>0</v>
      </c>
      <c r="L51" s="68">
        <v>0</v>
      </c>
      <c r="M51" s="21" t="s">
        <v>142</v>
      </c>
      <c r="N51" s="21">
        <v>1</v>
      </c>
      <c r="O51" s="68">
        <v>0.16666666666666702</v>
      </c>
      <c r="P51" s="21" t="s">
        <v>142</v>
      </c>
      <c r="Q51" s="21">
        <v>0</v>
      </c>
      <c r="R51" s="68">
        <v>0</v>
      </c>
      <c r="S51" s="21"/>
      <c r="T51" s="21"/>
      <c r="U51" s="68"/>
      <c r="V51" s="21"/>
      <c r="W51" s="21"/>
      <c r="X51" s="68"/>
      <c r="Y51" s="21">
        <v>1</v>
      </c>
      <c r="Z51" s="68">
        <v>0.043478260869565244</v>
      </c>
      <c r="AA51" s="69">
        <f t="shared" si="0"/>
        <v>0.25</v>
      </c>
    </row>
    <row r="52" spans="1:27" ht="12.75">
      <c r="A52" s="76">
        <v>49</v>
      </c>
      <c r="B52" s="42" t="s">
        <v>156</v>
      </c>
      <c r="C52" s="42" t="s">
        <v>104</v>
      </c>
      <c r="D52" s="21" t="s">
        <v>114</v>
      </c>
      <c r="E52" s="21">
        <v>0</v>
      </c>
      <c r="F52" s="68">
        <v>0</v>
      </c>
      <c r="G52" s="21"/>
      <c r="H52" s="21"/>
      <c r="I52" s="68"/>
      <c r="J52" s="21" t="s">
        <v>113</v>
      </c>
      <c r="K52" s="21">
        <v>0</v>
      </c>
      <c r="L52" s="68">
        <v>0</v>
      </c>
      <c r="M52" s="21"/>
      <c r="N52" s="21"/>
      <c r="O52" s="68"/>
      <c r="P52" s="21" t="s">
        <v>157</v>
      </c>
      <c r="Q52" s="21">
        <v>0</v>
      </c>
      <c r="R52" s="68">
        <v>0</v>
      </c>
      <c r="S52" s="21"/>
      <c r="T52" s="21"/>
      <c r="U52" s="68"/>
      <c r="V52" s="21" t="s">
        <v>105</v>
      </c>
      <c r="W52" s="21">
        <v>1</v>
      </c>
      <c r="X52" s="68">
        <v>0.16666666666666702</v>
      </c>
      <c r="Y52" s="21">
        <v>1</v>
      </c>
      <c r="Z52" s="68">
        <v>0.043478260869565244</v>
      </c>
      <c r="AA52" s="69">
        <f t="shared" si="0"/>
        <v>0.25</v>
      </c>
    </row>
    <row r="53" spans="1:27" ht="12.75">
      <c r="A53" s="76">
        <v>50</v>
      </c>
      <c r="B53" s="42" t="s">
        <v>165</v>
      </c>
      <c r="C53" s="42" t="s">
        <v>279</v>
      </c>
      <c r="D53" s="21" t="s">
        <v>121</v>
      </c>
      <c r="E53" s="21">
        <v>0</v>
      </c>
      <c r="F53" s="68">
        <v>0</v>
      </c>
      <c r="G53" s="21" t="s">
        <v>121</v>
      </c>
      <c r="H53" s="21">
        <v>0</v>
      </c>
      <c r="I53" s="68">
        <v>0</v>
      </c>
      <c r="J53" s="21"/>
      <c r="K53" s="21"/>
      <c r="L53" s="68"/>
      <c r="M53" s="21" t="s">
        <v>121</v>
      </c>
      <c r="N53" s="21">
        <v>0</v>
      </c>
      <c r="O53" s="68">
        <v>0</v>
      </c>
      <c r="P53" s="21" t="s">
        <v>121</v>
      </c>
      <c r="Q53" s="21">
        <v>1</v>
      </c>
      <c r="R53" s="68">
        <v>0.2</v>
      </c>
      <c r="S53" s="21" t="s">
        <v>121</v>
      </c>
      <c r="T53" s="21">
        <v>0</v>
      </c>
      <c r="U53" s="68">
        <v>0</v>
      </c>
      <c r="V53" s="21" t="s">
        <v>121</v>
      </c>
      <c r="W53" s="21">
        <v>0</v>
      </c>
      <c r="X53" s="68">
        <v>0</v>
      </c>
      <c r="Y53" s="21">
        <v>1</v>
      </c>
      <c r="Z53" s="68">
        <v>0.034482758620689655</v>
      </c>
      <c r="AA53" s="69">
        <f t="shared" si="0"/>
        <v>0.16666666666666666</v>
      </c>
    </row>
    <row r="54" spans="1:27" ht="12.75">
      <c r="A54" s="76">
        <v>51</v>
      </c>
      <c r="B54" s="42" t="s">
        <v>164</v>
      </c>
      <c r="C54" s="42" t="s">
        <v>101</v>
      </c>
      <c r="D54" s="21" t="s">
        <v>102</v>
      </c>
      <c r="E54" s="21">
        <v>0</v>
      </c>
      <c r="F54" s="68">
        <v>0</v>
      </c>
      <c r="G54" s="21"/>
      <c r="H54" s="21"/>
      <c r="I54" s="68"/>
      <c r="J54" s="21"/>
      <c r="K54" s="21"/>
      <c r="L54" s="68"/>
      <c r="M54" s="21" t="s">
        <v>102</v>
      </c>
      <c r="N54" s="21">
        <v>1</v>
      </c>
      <c r="O54" s="68">
        <v>0.125</v>
      </c>
      <c r="P54" s="21" t="s">
        <v>102</v>
      </c>
      <c r="Q54" s="21">
        <v>0</v>
      </c>
      <c r="R54" s="68">
        <v>0</v>
      </c>
      <c r="S54" s="21" t="s">
        <v>102</v>
      </c>
      <c r="T54" s="21">
        <v>0</v>
      </c>
      <c r="U54" s="68">
        <v>0</v>
      </c>
      <c r="V54" s="21" t="s">
        <v>102</v>
      </c>
      <c r="W54" s="21">
        <v>0</v>
      </c>
      <c r="X54" s="68">
        <v>0</v>
      </c>
      <c r="Y54" s="21">
        <v>1</v>
      </c>
      <c r="Z54" s="68">
        <v>0.025</v>
      </c>
      <c r="AA54" s="69">
        <f t="shared" si="0"/>
        <v>0.2</v>
      </c>
    </row>
    <row r="55" spans="1:27" ht="13.5" thickBot="1">
      <c r="A55" s="56">
        <v>52</v>
      </c>
      <c r="B55" s="50" t="s">
        <v>103</v>
      </c>
      <c r="C55" s="50" t="s">
        <v>104</v>
      </c>
      <c r="D55" s="31" t="s">
        <v>105</v>
      </c>
      <c r="E55" s="31">
        <v>1</v>
      </c>
      <c r="F55" s="81">
        <v>0.1111111111111111</v>
      </c>
      <c r="G55" s="31" t="s">
        <v>105</v>
      </c>
      <c r="H55" s="31">
        <v>0</v>
      </c>
      <c r="I55" s="81">
        <v>0</v>
      </c>
      <c r="J55" s="31" t="s">
        <v>105</v>
      </c>
      <c r="K55" s="31">
        <v>0</v>
      </c>
      <c r="L55" s="81">
        <v>0</v>
      </c>
      <c r="M55" s="31" t="s">
        <v>105</v>
      </c>
      <c r="N55" s="31">
        <v>0</v>
      </c>
      <c r="O55" s="81">
        <v>0</v>
      </c>
      <c r="P55" s="31" t="s">
        <v>105</v>
      </c>
      <c r="Q55" s="31">
        <v>0</v>
      </c>
      <c r="R55" s="81">
        <v>0</v>
      </c>
      <c r="S55" s="31" t="s">
        <v>105</v>
      </c>
      <c r="T55" s="31">
        <v>0</v>
      </c>
      <c r="U55" s="81">
        <v>0</v>
      </c>
      <c r="V55" s="31" t="s">
        <v>105</v>
      </c>
      <c r="W55" s="31">
        <v>0</v>
      </c>
      <c r="X55" s="81">
        <v>0</v>
      </c>
      <c r="Y55" s="31">
        <v>1</v>
      </c>
      <c r="Z55" s="81">
        <v>0.017857142857142856</v>
      </c>
      <c r="AA55" s="70">
        <f t="shared" si="0"/>
        <v>0.14285714285714285</v>
      </c>
    </row>
    <row r="57" spans="2:13" ht="12.75">
      <c r="B57" s="12" t="s">
        <v>97</v>
      </c>
      <c r="C57" s="136" t="s">
        <v>280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</row>
    <row r="58" spans="2:13" ht="12.75">
      <c r="B58" s="12" t="s">
        <v>90</v>
      </c>
      <c r="C58" s="136" t="s">
        <v>281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59" spans="2:13" ht="12.75">
      <c r="B59" s="12" t="s">
        <v>278</v>
      </c>
      <c r="C59" s="136" t="s">
        <v>282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</row>
  </sheetData>
  <sheetProtection selectLockedCells="1" selectUnlockedCells="1"/>
  <mergeCells count="15">
    <mergeCell ref="G2:I2"/>
    <mergeCell ref="J2:L2"/>
    <mergeCell ref="M2:O2"/>
    <mergeCell ref="P2:R2"/>
    <mergeCell ref="S2:U2"/>
    <mergeCell ref="V2:X2"/>
    <mergeCell ref="Y2:Z2"/>
    <mergeCell ref="C57:M57"/>
    <mergeCell ref="C58:M58"/>
    <mergeCell ref="C59:M59"/>
    <mergeCell ref="A1:A3"/>
    <mergeCell ref="B1:B3"/>
    <mergeCell ref="C1:C3"/>
    <mergeCell ref="E1:X1"/>
    <mergeCell ref="D2:F2"/>
  </mergeCells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00390625" style="0" customWidth="1"/>
    <col min="2" max="2" width="20.421875" style="0" customWidth="1"/>
    <col min="3" max="4" width="5.00390625" style="2" customWidth="1"/>
    <col min="5" max="5" width="20.421875" style="0" customWidth="1"/>
    <col min="6" max="7" width="4.7109375" style="0" customWidth="1"/>
    <col min="8" max="8" width="4.28125" style="0" customWidth="1"/>
    <col min="9" max="9" width="21.00390625" style="0" customWidth="1"/>
    <col min="10" max="10" width="4.8515625" style="0" customWidth="1"/>
    <col min="11" max="11" width="5.8515625" style="0" customWidth="1"/>
    <col min="12" max="12" width="21.00390625" style="0" customWidth="1"/>
    <col min="13" max="14" width="4.57421875" style="0" customWidth="1"/>
    <col min="15" max="15" width="3.8515625" style="0" customWidth="1"/>
    <col min="16" max="16" width="19.57421875" style="0" customWidth="1"/>
    <col min="17" max="18" width="4.57421875" style="0" customWidth="1"/>
    <col min="19" max="19" width="19.57421875" style="0" customWidth="1"/>
    <col min="20" max="21" width="4.57421875" style="0" customWidth="1"/>
    <col min="22" max="22" width="5.28125" style="0" customWidth="1"/>
    <col min="23" max="23" width="19.57421875" style="0" customWidth="1"/>
    <col min="24" max="24" width="4.57421875" style="0" customWidth="1"/>
    <col min="25" max="25" width="5.00390625" style="0" customWidth="1"/>
    <col min="26" max="26" width="19.57421875" style="0" customWidth="1"/>
    <col min="27" max="28" width="4.421875" style="0" customWidth="1"/>
    <col min="29" max="29" width="5.421875" style="0" customWidth="1"/>
    <col min="30" max="30" width="19.57421875" style="0" customWidth="1"/>
    <col min="31" max="32" width="4.421875" style="0" customWidth="1"/>
    <col min="33" max="33" width="19.57421875" style="0" customWidth="1"/>
    <col min="34" max="35" width="4.57421875" style="0" customWidth="1"/>
    <col min="36" max="36" width="3.8515625" style="0" customWidth="1"/>
    <col min="37" max="37" width="19.57421875" style="0" customWidth="1"/>
    <col min="38" max="39" width="4.421875" style="0" customWidth="1"/>
    <col min="40" max="40" width="19.57421875" style="0" customWidth="1"/>
    <col min="41" max="41" width="4.57421875" style="0" customWidth="1"/>
    <col min="42" max="42" width="4.421875" style="0" customWidth="1"/>
    <col min="43" max="43" width="3.8515625" style="0" customWidth="1"/>
    <col min="44" max="44" width="15.421875" style="0" customWidth="1"/>
    <col min="45" max="46" width="4.57421875" style="0" customWidth="1"/>
    <col min="47" max="47" width="16.57421875" style="0" customWidth="1"/>
    <col min="48" max="49" width="4.57421875" style="0" customWidth="1"/>
  </cols>
  <sheetData>
    <row r="1" spans="2:47" ht="12.75">
      <c r="B1" s="144" t="s">
        <v>4</v>
      </c>
      <c r="C1" s="144"/>
      <c r="D1" s="144"/>
      <c r="E1" s="144"/>
      <c r="I1" s="144" t="s">
        <v>5</v>
      </c>
      <c r="J1" s="144"/>
      <c r="K1" s="144"/>
      <c r="L1" s="144"/>
      <c r="P1" s="144" t="s">
        <v>6</v>
      </c>
      <c r="Q1" s="144"/>
      <c r="R1" s="144"/>
      <c r="S1" s="144"/>
      <c r="W1" s="142" t="s">
        <v>7</v>
      </c>
      <c r="X1" s="142"/>
      <c r="Y1" s="142"/>
      <c r="Z1" s="142"/>
      <c r="AD1" s="142" t="s">
        <v>8</v>
      </c>
      <c r="AE1" s="142"/>
      <c r="AF1" s="142"/>
      <c r="AG1" s="142"/>
      <c r="AK1" s="142" t="s">
        <v>9</v>
      </c>
      <c r="AL1" s="142"/>
      <c r="AM1" s="142"/>
      <c r="AN1" s="142"/>
      <c r="AR1" s="142" t="s">
        <v>10</v>
      </c>
      <c r="AS1" s="142"/>
      <c r="AT1" s="142"/>
      <c r="AU1" s="142"/>
    </row>
    <row r="2" spans="2:47" ht="12.75">
      <c r="B2" s="143" t="s">
        <v>283</v>
      </c>
      <c r="C2" s="143"/>
      <c r="D2" s="143"/>
      <c r="E2" s="143"/>
      <c r="I2" s="143" t="s">
        <v>283</v>
      </c>
      <c r="J2" s="143"/>
      <c r="K2" s="143"/>
      <c r="L2" s="143"/>
      <c r="P2" s="143" t="s">
        <v>283</v>
      </c>
      <c r="Q2" s="143"/>
      <c r="R2" s="143"/>
      <c r="S2" s="143"/>
      <c r="W2" s="143" t="s">
        <v>283</v>
      </c>
      <c r="X2" s="143"/>
      <c r="Y2" s="143"/>
      <c r="Z2" s="143"/>
      <c r="AD2" s="143" t="s">
        <v>283</v>
      </c>
      <c r="AE2" s="143"/>
      <c r="AF2" s="143"/>
      <c r="AG2" s="143"/>
      <c r="AK2" s="143" t="s">
        <v>283</v>
      </c>
      <c r="AL2" s="143"/>
      <c r="AM2" s="143"/>
      <c r="AN2" s="143"/>
      <c r="AR2" s="143" t="s">
        <v>283</v>
      </c>
      <c r="AS2" s="143"/>
      <c r="AT2" s="143"/>
      <c r="AU2" s="143"/>
    </row>
    <row r="3" spans="1:47" ht="12.75">
      <c r="A3">
        <v>1</v>
      </c>
      <c r="B3" s="91" t="s">
        <v>14</v>
      </c>
      <c r="C3" s="92">
        <v>53</v>
      </c>
      <c r="D3" s="93">
        <v>18</v>
      </c>
      <c r="E3" s="91" t="s">
        <v>21</v>
      </c>
      <c r="H3">
        <v>1</v>
      </c>
      <c r="I3" s="91" t="s">
        <v>20</v>
      </c>
      <c r="J3" s="92">
        <v>122</v>
      </c>
      <c r="K3" s="93">
        <v>110</v>
      </c>
      <c r="L3" s="91" t="s">
        <v>14</v>
      </c>
      <c r="O3">
        <v>1</v>
      </c>
      <c r="P3" s="91" t="s">
        <v>19</v>
      </c>
      <c r="Q3" s="93">
        <v>0</v>
      </c>
      <c r="R3" s="92">
        <v>45</v>
      </c>
      <c r="S3" s="91" t="s">
        <v>21</v>
      </c>
      <c r="V3">
        <v>1</v>
      </c>
      <c r="W3" s="91" t="s">
        <v>20</v>
      </c>
      <c r="X3" s="92">
        <v>126</v>
      </c>
      <c r="Y3" s="93">
        <v>90</v>
      </c>
      <c r="Z3" s="91" t="s">
        <v>36</v>
      </c>
      <c r="AC3">
        <v>1</v>
      </c>
      <c r="AD3" s="91" t="s">
        <v>22</v>
      </c>
      <c r="AE3" s="92">
        <v>61</v>
      </c>
      <c r="AF3" s="93">
        <v>52</v>
      </c>
      <c r="AG3" s="91" t="s">
        <v>38</v>
      </c>
      <c r="AJ3">
        <v>1</v>
      </c>
      <c r="AK3" s="91" t="s">
        <v>17</v>
      </c>
      <c r="AL3" s="92">
        <v>172</v>
      </c>
      <c r="AM3" s="94">
        <v>68</v>
      </c>
      <c r="AN3" s="91" t="s">
        <v>30</v>
      </c>
      <c r="AQ3">
        <v>1</v>
      </c>
      <c r="AR3" s="91" t="s">
        <v>22</v>
      </c>
      <c r="AS3" s="94">
        <v>24</v>
      </c>
      <c r="AT3" s="92">
        <v>50</v>
      </c>
      <c r="AU3" s="91" t="s">
        <v>25</v>
      </c>
    </row>
    <row r="4" spans="1:47" ht="12.75">
      <c r="A4">
        <v>2</v>
      </c>
      <c r="B4" s="91" t="s">
        <v>14</v>
      </c>
      <c r="C4" s="92">
        <v>128</v>
      </c>
      <c r="D4" s="93">
        <v>48</v>
      </c>
      <c r="E4" s="91" t="s">
        <v>22</v>
      </c>
      <c r="H4">
        <v>2</v>
      </c>
      <c r="I4" s="91" t="s">
        <v>19</v>
      </c>
      <c r="J4" s="92">
        <v>55</v>
      </c>
      <c r="K4" s="93">
        <v>36</v>
      </c>
      <c r="L4" s="91" t="s">
        <v>16</v>
      </c>
      <c r="O4">
        <v>2</v>
      </c>
      <c r="P4" s="91" t="s">
        <v>17</v>
      </c>
      <c r="Q4" s="93">
        <v>105</v>
      </c>
      <c r="R4" s="92">
        <v>457</v>
      </c>
      <c r="S4" s="91" t="s">
        <v>15</v>
      </c>
      <c r="V4">
        <v>2</v>
      </c>
      <c r="W4" s="91" t="s">
        <v>37</v>
      </c>
      <c r="X4" s="93">
        <v>18</v>
      </c>
      <c r="Y4" s="92">
        <v>30</v>
      </c>
      <c r="Z4" s="91" t="s">
        <v>16</v>
      </c>
      <c r="AC4">
        <v>2</v>
      </c>
      <c r="AD4" s="104" t="s">
        <v>22</v>
      </c>
      <c r="AE4" s="105">
        <v>194</v>
      </c>
      <c r="AF4" s="102">
        <v>315</v>
      </c>
      <c r="AG4" s="104" t="s">
        <v>14</v>
      </c>
      <c r="AH4">
        <f>SUM(AE4:AF4)</f>
        <v>509</v>
      </c>
      <c r="AJ4">
        <v>2</v>
      </c>
      <c r="AK4" s="91" t="s">
        <v>20</v>
      </c>
      <c r="AL4" s="94">
        <v>43</v>
      </c>
      <c r="AM4" s="92">
        <v>94</v>
      </c>
      <c r="AN4" s="91" t="s">
        <v>19</v>
      </c>
      <c r="AQ4">
        <v>2</v>
      </c>
      <c r="AR4" s="91" t="s">
        <v>21</v>
      </c>
      <c r="AS4" s="94">
        <v>27</v>
      </c>
      <c r="AT4" s="92">
        <v>46</v>
      </c>
      <c r="AU4" s="91" t="s">
        <v>14</v>
      </c>
    </row>
    <row r="5" spans="1:47" ht="12.75">
      <c r="A5">
        <v>3</v>
      </c>
      <c r="B5" s="91" t="s">
        <v>14</v>
      </c>
      <c r="C5" s="92">
        <v>94</v>
      </c>
      <c r="D5" s="93">
        <v>30</v>
      </c>
      <c r="E5" s="91" t="s">
        <v>29</v>
      </c>
      <c r="H5">
        <v>3</v>
      </c>
      <c r="I5" s="91" t="s">
        <v>18</v>
      </c>
      <c r="J5" s="92">
        <v>140</v>
      </c>
      <c r="K5" s="93">
        <v>98</v>
      </c>
      <c r="L5" s="91" t="s">
        <v>14</v>
      </c>
      <c r="O5">
        <v>3</v>
      </c>
      <c r="P5" s="91" t="s">
        <v>19</v>
      </c>
      <c r="Q5" s="92">
        <v>155</v>
      </c>
      <c r="R5" s="93">
        <v>85</v>
      </c>
      <c r="S5" s="91" t="s">
        <v>17</v>
      </c>
      <c r="V5">
        <v>3</v>
      </c>
      <c r="W5" s="91" t="s">
        <v>15</v>
      </c>
      <c r="X5" s="93">
        <v>0</v>
      </c>
      <c r="Y5" s="92">
        <v>123</v>
      </c>
      <c r="Z5" s="91" t="s">
        <v>18</v>
      </c>
      <c r="AC5">
        <v>3</v>
      </c>
      <c r="AD5" s="91" t="s">
        <v>18</v>
      </c>
      <c r="AE5" s="93">
        <v>15</v>
      </c>
      <c r="AF5" s="92">
        <v>22</v>
      </c>
      <c r="AG5" s="91" t="s">
        <v>24</v>
      </c>
      <c r="AJ5">
        <v>3</v>
      </c>
      <c r="AK5" s="91" t="s">
        <v>15</v>
      </c>
      <c r="AL5" s="92">
        <v>396</v>
      </c>
      <c r="AM5" s="94">
        <v>17</v>
      </c>
      <c r="AN5" s="91" t="s">
        <v>30</v>
      </c>
      <c r="AQ5">
        <v>3</v>
      </c>
      <c r="AR5" s="91" t="s">
        <v>22</v>
      </c>
      <c r="AS5" s="94">
        <v>0</v>
      </c>
      <c r="AT5" s="92">
        <v>18</v>
      </c>
      <c r="AU5" s="91" t="s">
        <v>21</v>
      </c>
    </row>
    <row r="6" spans="1:47" ht="12.75">
      <c r="A6">
        <v>4</v>
      </c>
      <c r="B6" s="91" t="s">
        <v>14</v>
      </c>
      <c r="C6" s="92">
        <v>69</v>
      </c>
      <c r="D6" s="93">
        <v>32</v>
      </c>
      <c r="E6" s="91" t="s">
        <v>35</v>
      </c>
      <c r="H6">
        <v>4</v>
      </c>
      <c r="I6" s="91" t="s">
        <v>20</v>
      </c>
      <c r="J6" s="93">
        <v>63</v>
      </c>
      <c r="K6" s="92">
        <v>90</v>
      </c>
      <c r="L6" s="91" t="s">
        <v>19</v>
      </c>
      <c r="O6">
        <v>4</v>
      </c>
      <c r="P6" s="91" t="s">
        <v>15</v>
      </c>
      <c r="Q6" s="93">
        <v>104</v>
      </c>
      <c r="R6" s="92">
        <v>220</v>
      </c>
      <c r="S6" s="91" t="s">
        <v>21</v>
      </c>
      <c r="V6">
        <v>4</v>
      </c>
      <c r="W6" s="91" t="s">
        <v>37</v>
      </c>
      <c r="X6" s="93">
        <v>0</v>
      </c>
      <c r="Y6" s="92">
        <v>93</v>
      </c>
      <c r="Z6" s="91" t="s">
        <v>26</v>
      </c>
      <c r="AC6">
        <v>4</v>
      </c>
      <c r="AD6" s="91" t="s">
        <v>17</v>
      </c>
      <c r="AE6" s="92">
        <v>143</v>
      </c>
      <c r="AF6" s="93">
        <v>0</v>
      </c>
      <c r="AG6" s="91" t="s">
        <v>24</v>
      </c>
      <c r="AJ6">
        <v>4</v>
      </c>
      <c r="AK6" s="91" t="s">
        <v>17</v>
      </c>
      <c r="AL6" s="94">
        <v>12</v>
      </c>
      <c r="AM6" s="92">
        <v>60</v>
      </c>
      <c r="AN6" s="91" t="s">
        <v>20</v>
      </c>
      <c r="AQ6">
        <v>4</v>
      </c>
      <c r="AR6" s="91" t="s">
        <v>25</v>
      </c>
      <c r="AS6" s="94">
        <v>164</v>
      </c>
      <c r="AT6" s="92">
        <v>236</v>
      </c>
      <c r="AU6" s="91" t="s">
        <v>14</v>
      </c>
    </row>
    <row r="7" spans="1:47" ht="12.75">
      <c r="A7">
        <v>5</v>
      </c>
      <c r="B7" s="91" t="s">
        <v>14</v>
      </c>
      <c r="C7" s="92">
        <v>160</v>
      </c>
      <c r="D7" s="93">
        <v>75</v>
      </c>
      <c r="E7" s="91" t="s">
        <v>17</v>
      </c>
      <c r="H7">
        <v>5</v>
      </c>
      <c r="I7" s="91" t="s">
        <v>18</v>
      </c>
      <c r="J7" s="93">
        <v>17</v>
      </c>
      <c r="K7" s="92">
        <v>30</v>
      </c>
      <c r="L7" s="91" t="s">
        <v>16</v>
      </c>
      <c r="O7">
        <v>5</v>
      </c>
      <c r="P7" s="91" t="s">
        <v>19</v>
      </c>
      <c r="Q7" s="92">
        <v>134</v>
      </c>
      <c r="R7" s="93">
        <v>102</v>
      </c>
      <c r="S7" s="91" t="s">
        <v>15</v>
      </c>
      <c r="V7">
        <v>5</v>
      </c>
      <c r="W7" s="91" t="s">
        <v>18</v>
      </c>
      <c r="X7" s="93">
        <v>90</v>
      </c>
      <c r="Y7" s="92">
        <v>91</v>
      </c>
      <c r="Z7" s="91" t="s">
        <v>36</v>
      </c>
      <c r="AC7">
        <v>5</v>
      </c>
      <c r="AD7" s="91" t="s">
        <v>38</v>
      </c>
      <c r="AE7" s="93">
        <v>88</v>
      </c>
      <c r="AF7" s="92">
        <v>240</v>
      </c>
      <c r="AG7" s="91" t="s">
        <v>14</v>
      </c>
      <c r="AJ7">
        <v>5</v>
      </c>
      <c r="AK7" s="91" t="s">
        <v>15</v>
      </c>
      <c r="AL7" s="94">
        <v>140</v>
      </c>
      <c r="AM7" s="92">
        <v>233</v>
      </c>
      <c r="AN7" s="91" t="s">
        <v>19</v>
      </c>
      <c r="AQ7">
        <v>5</v>
      </c>
      <c r="AR7" s="91" t="s">
        <v>22</v>
      </c>
      <c r="AS7" s="94">
        <v>0</v>
      </c>
      <c r="AT7" s="92">
        <v>64</v>
      </c>
      <c r="AU7" s="91" t="s">
        <v>14</v>
      </c>
    </row>
    <row r="8" spans="1:47" ht="12.75">
      <c r="A8">
        <v>6</v>
      </c>
      <c r="B8" s="91" t="s">
        <v>21</v>
      </c>
      <c r="C8" s="92">
        <v>93</v>
      </c>
      <c r="D8" s="93">
        <v>59</v>
      </c>
      <c r="E8" s="91" t="s">
        <v>22</v>
      </c>
      <c r="H8">
        <v>6</v>
      </c>
      <c r="I8" s="91" t="s">
        <v>19</v>
      </c>
      <c r="J8" s="93">
        <v>79</v>
      </c>
      <c r="K8" s="92">
        <v>385</v>
      </c>
      <c r="L8" s="91" t="s">
        <v>14</v>
      </c>
      <c r="O8">
        <v>6</v>
      </c>
      <c r="P8" s="91" t="s">
        <v>17</v>
      </c>
      <c r="Q8" s="93">
        <v>0</v>
      </c>
      <c r="R8" s="92">
        <v>330</v>
      </c>
      <c r="S8" s="91" t="s">
        <v>21</v>
      </c>
      <c r="V8">
        <v>6</v>
      </c>
      <c r="W8" s="91" t="s">
        <v>15</v>
      </c>
      <c r="X8" s="93">
        <v>90</v>
      </c>
      <c r="Y8" s="92">
        <v>110</v>
      </c>
      <c r="Z8" s="91" t="s">
        <v>16</v>
      </c>
      <c r="AC8">
        <v>6</v>
      </c>
      <c r="AD8" s="91" t="s">
        <v>22</v>
      </c>
      <c r="AE8" s="92">
        <v>54</v>
      </c>
      <c r="AF8" s="93">
        <v>31</v>
      </c>
      <c r="AG8" s="91" t="s">
        <v>18</v>
      </c>
      <c r="AJ8">
        <v>6</v>
      </c>
      <c r="AK8" s="91" t="s">
        <v>20</v>
      </c>
      <c r="AL8" s="94">
        <v>0</v>
      </c>
      <c r="AM8" s="92">
        <v>65</v>
      </c>
      <c r="AN8" s="91" t="s">
        <v>30</v>
      </c>
      <c r="AQ8">
        <v>6</v>
      </c>
      <c r="AR8" s="91" t="s">
        <v>25</v>
      </c>
      <c r="AS8" s="92">
        <v>251</v>
      </c>
      <c r="AT8" s="94">
        <v>188</v>
      </c>
      <c r="AU8" s="91" t="s">
        <v>21</v>
      </c>
    </row>
    <row r="9" spans="1:47" ht="12.75">
      <c r="A9">
        <v>7</v>
      </c>
      <c r="B9" s="91" t="s">
        <v>21</v>
      </c>
      <c r="C9" s="93">
        <v>115</v>
      </c>
      <c r="D9" s="92">
        <v>124</v>
      </c>
      <c r="E9" s="91" t="s">
        <v>29</v>
      </c>
      <c r="H9">
        <v>7</v>
      </c>
      <c r="I9" s="91" t="s">
        <v>20</v>
      </c>
      <c r="J9" s="92">
        <v>116</v>
      </c>
      <c r="K9" s="93">
        <v>47</v>
      </c>
      <c r="L9" s="91" t="s">
        <v>16</v>
      </c>
      <c r="P9" s="143" t="s">
        <v>284</v>
      </c>
      <c r="Q9" s="143"/>
      <c r="R9" s="143"/>
      <c r="S9" s="143"/>
      <c r="V9">
        <v>7</v>
      </c>
      <c r="W9" s="104" t="s">
        <v>20</v>
      </c>
      <c r="X9" s="102">
        <v>281</v>
      </c>
      <c r="Y9" s="105">
        <v>49</v>
      </c>
      <c r="Z9" s="104" t="s">
        <v>18</v>
      </c>
      <c r="AA9">
        <f>X9+Y9</f>
        <v>330</v>
      </c>
      <c r="AC9">
        <v>7</v>
      </c>
      <c r="AD9" s="91" t="s">
        <v>38</v>
      </c>
      <c r="AE9" s="93">
        <v>110</v>
      </c>
      <c r="AF9" s="92">
        <v>113</v>
      </c>
      <c r="AG9" s="91" t="s">
        <v>17</v>
      </c>
      <c r="AJ9">
        <v>7</v>
      </c>
      <c r="AK9" s="91" t="s">
        <v>17</v>
      </c>
      <c r="AL9" s="92">
        <v>63</v>
      </c>
      <c r="AM9" s="94">
        <v>47</v>
      </c>
      <c r="AN9" s="91" t="s">
        <v>19</v>
      </c>
      <c r="AR9" s="143" t="s">
        <v>285</v>
      </c>
      <c r="AS9" s="143"/>
      <c r="AT9" s="143"/>
      <c r="AU9" s="143"/>
    </row>
    <row r="10" spans="1:47" ht="12.75">
      <c r="A10">
        <v>8</v>
      </c>
      <c r="B10" s="91" t="s">
        <v>21</v>
      </c>
      <c r="C10" s="93">
        <v>15</v>
      </c>
      <c r="D10" s="92">
        <v>16</v>
      </c>
      <c r="E10" s="91" t="s">
        <v>35</v>
      </c>
      <c r="H10">
        <v>8</v>
      </c>
      <c r="I10" s="91" t="s">
        <v>18</v>
      </c>
      <c r="J10" s="92">
        <v>160</v>
      </c>
      <c r="K10" s="93">
        <v>32</v>
      </c>
      <c r="L10" s="91" t="s">
        <v>19</v>
      </c>
      <c r="O10">
        <v>1</v>
      </c>
      <c r="P10" s="91" t="s">
        <v>24</v>
      </c>
      <c r="Q10" s="93">
        <v>141</v>
      </c>
      <c r="R10" s="92">
        <v>470</v>
      </c>
      <c r="S10" s="91" t="s">
        <v>14</v>
      </c>
      <c r="V10">
        <v>8</v>
      </c>
      <c r="W10" s="91" t="s">
        <v>15</v>
      </c>
      <c r="X10" s="93">
        <v>69</v>
      </c>
      <c r="Y10" s="92">
        <v>90</v>
      </c>
      <c r="Z10" s="91" t="s">
        <v>26</v>
      </c>
      <c r="AC10">
        <v>8</v>
      </c>
      <c r="AD10" s="91" t="s">
        <v>38</v>
      </c>
      <c r="AE10" s="93">
        <v>0</v>
      </c>
      <c r="AF10" s="92">
        <v>56</v>
      </c>
      <c r="AG10" s="91" t="s">
        <v>18</v>
      </c>
      <c r="AJ10">
        <v>8</v>
      </c>
      <c r="AK10" s="91" t="s">
        <v>15</v>
      </c>
      <c r="AL10" s="92">
        <v>359</v>
      </c>
      <c r="AM10" s="94">
        <v>140</v>
      </c>
      <c r="AN10" s="91" t="s">
        <v>20</v>
      </c>
      <c r="AQ10">
        <v>1</v>
      </c>
      <c r="AR10" s="91" t="s">
        <v>20</v>
      </c>
      <c r="AS10" s="95">
        <v>0</v>
      </c>
      <c r="AT10" s="95">
        <v>0</v>
      </c>
      <c r="AU10" s="91" t="s">
        <v>23</v>
      </c>
    </row>
    <row r="11" spans="1:47" ht="12.75">
      <c r="A11">
        <v>9</v>
      </c>
      <c r="B11" s="91" t="s">
        <v>21</v>
      </c>
      <c r="C11" s="92">
        <v>138</v>
      </c>
      <c r="D11" s="93">
        <v>15</v>
      </c>
      <c r="E11" s="91" t="s">
        <v>17</v>
      </c>
      <c r="H11">
        <v>9</v>
      </c>
      <c r="I11" s="91" t="s">
        <v>16</v>
      </c>
      <c r="J11" s="93">
        <v>0</v>
      </c>
      <c r="K11" s="92">
        <v>245</v>
      </c>
      <c r="L11" s="91" t="s">
        <v>14</v>
      </c>
      <c r="O11">
        <v>2</v>
      </c>
      <c r="P11" s="91" t="s">
        <v>16</v>
      </c>
      <c r="Q11" s="93">
        <v>26</v>
      </c>
      <c r="R11" s="92">
        <v>28</v>
      </c>
      <c r="S11" s="91" t="s">
        <v>18</v>
      </c>
      <c r="V11">
        <v>9</v>
      </c>
      <c r="W11" s="99" t="s">
        <v>36</v>
      </c>
      <c r="X11" s="101">
        <v>28</v>
      </c>
      <c r="Y11" s="100">
        <v>287</v>
      </c>
      <c r="Z11" s="99" t="s">
        <v>16</v>
      </c>
      <c r="AB11">
        <f>ABS(X11-Y11)</f>
        <v>259</v>
      </c>
      <c r="AC11">
        <v>9</v>
      </c>
      <c r="AD11" s="91" t="s">
        <v>14</v>
      </c>
      <c r="AE11" s="92">
        <v>278</v>
      </c>
      <c r="AF11" s="93">
        <v>62</v>
      </c>
      <c r="AG11" s="91" t="s">
        <v>17</v>
      </c>
      <c r="AJ11">
        <v>9</v>
      </c>
      <c r="AK11" s="91" t="s">
        <v>19</v>
      </c>
      <c r="AL11" s="94">
        <v>0</v>
      </c>
      <c r="AM11" s="92">
        <v>50</v>
      </c>
      <c r="AN11" s="91" t="s">
        <v>30</v>
      </c>
      <c r="AQ11">
        <v>2</v>
      </c>
      <c r="AR11" s="91" t="s">
        <v>19</v>
      </c>
      <c r="AS11" s="94">
        <v>136</v>
      </c>
      <c r="AT11" s="92">
        <v>139</v>
      </c>
      <c r="AU11" s="91" t="s">
        <v>15</v>
      </c>
    </row>
    <row r="12" spans="1:49" ht="12.75">
      <c r="A12">
        <v>10</v>
      </c>
      <c r="B12" s="91" t="s">
        <v>22</v>
      </c>
      <c r="C12" s="93">
        <v>27</v>
      </c>
      <c r="D12" s="92">
        <v>81</v>
      </c>
      <c r="E12" s="91" t="s">
        <v>29</v>
      </c>
      <c r="H12">
        <v>10</v>
      </c>
      <c r="I12" s="91" t="s">
        <v>18</v>
      </c>
      <c r="J12" s="93">
        <v>62</v>
      </c>
      <c r="K12" s="92">
        <v>87</v>
      </c>
      <c r="L12" s="91" t="s">
        <v>20</v>
      </c>
      <c r="O12">
        <v>3</v>
      </c>
      <c r="P12" s="91" t="s">
        <v>16</v>
      </c>
      <c r="Q12" s="92">
        <v>90</v>
      </c>
      <c r="R12" s="93">
        <v>25</v>
      </c>
      <c r="S12" s="91" t="s">
        <v>24</v>
      </c>
      <c r="V12">
        <v>10</v>
      </c>
      <c r="W12" s="91" t="s">
        <v>15</v>
      </c>
      <c r="X12" s="92">
        <v>214</v>
      </c>
      <c r="Y12" s="93">
        <v>0</v>
      </c>
      <c r="Z12" s="91" t="s">
        <v>37</v>
      </c>
      <c r="AC12">
        <v>10</v>
      </c>
      <c r="AD12" s="91" t="s">
        <v>38</v>
      </c>
      <c r="AE12" s="93">
        <v>0</v>
      </c>
      <c r="AF12" s="92">
        <v>38</v>
      </c>
      <c r="AG12" s="91" t="s">
        <v>24</v>
      </c>
      <c r="AJ12">
        <v>10</v>
      </c>
      <c r="AK12" s="91" t="s">
        <v>15</v>
      </c>
      <c r="AL12" s="92">
        <v>296</v>
      </c>
      <c r="AM12" s="94">
        <v>128</v>
      </c>
      <c r="AN12" s="91" t="s">
        <v>17</v>
      </c>
      <c r="AQ12">
        <v>3</v>
      </c>
      <c r="AR12" s="99" t="s">
        <v>20</v>
      </c>
      <c r="AS12" s="101">
        <v>12</v>
      </c>
      <c r="AT12" s="100">
        <v>322</v>
      </c>
      <c r="AU12" s="99" t="s">
        <v>19</v>
      </c>
      <c r="AW12">
        <f>ABS(AS12-AT12)</f>
        <v>310</v>
      </c>
    </row>
    <row r="13" spans="1:47" ht="12.75">
      <c r="A13">
        <v>11</v>
      </c>
      <c r="B13" s="91" t="s">
        <v>22</v>
      </c>
      <c r="C13" s="92">
        <v>74</v>
      </c>
      <c r="D13" s="93">
        <v>53</v>
      </c>
      <c r="E13" s="91" t="s">
        <v>35</v>
      </c>
      <c r="I13" s="143" t="s">
        <v>284</v>
      </c>
      <c r="J13" s="143"/>
      <c r="K13" s="143"/>
      <c r="L13" s="143"/>
      <c r="O13">
        <v>4</v>
      </c>
      <c r="P13" s="91" t="s">
        <v>18</v>
      </c>
      <c r="Q13" s="92">
        <v>60</v>
      </c>
      <c r="R13" s="93">
        <v>52</v>
      </c>
      <c r="S13" s="91" t="s">
        <v>24</v>
      </c>
      <c r="V13">
        <v>11</v>
      </c>
      <c r="W13" s="91" t="s">
        <v>20</v>
      </c>
      <c r="X13" s="93">
        <v>0</v>
      </c>
      <c r="Y13" s="92">
        <v>90</v>
      </c>
      <c r="Z13" s="91" t="s">
        <v>16</v>
      </c>
      <c r="AC13">
        <v>11</v>
      </c>
      <c r="AD13" s="91" t="s">
        <v>22</v>
      </c>
      <c r="AE13" s="92">
        <v>81</v>
      </c>
      <c r="AF13" s="93">
        <v>23</v>
      </c>
      <c r="AG13" s="91" t="s">
        <v>24</v>
      </c>
      <c r="AK13" s="143" t="s">
        <v>285</v>
      </c>
      <c r="AL13" s="143"/>
      <c r="AM13" s="143"/>
      <c r="AN13" s="143"/>
      <c r="AQ13">
        <v>4</v>
      </c>
      <c r="AR13" s="91" t="s">
        <v>23</v>
      </c>
      <c r="AS13" s="94">
        <v>101</v>
      </c>
      <c r="AT13" s="92">
        <v>163</v>
      </c>
      <c r="AU13" s="91" t="s">
        <v>15</v>
      </c>
    </row>
    <row r="14" spans="1:47" ht="12.75">
      <c r="A14">
        <v>12</v>
      </c>
      <c r="B14" s="91" t="s">
        <v>22</v>
      </c>
      <c r="C14" s="93">
        <v>29</v>
      </c>
      <c r="D14" s="92">
        <v>50</v>
      </c>
      <c r="E14" s="91" t="s">
        <v>17</v>
      </c>
      <c r="H14">
        <v>1</v>
      </c>
      <c r="I14" s="91" t="s">
        <v>22</v>
      </c>
      <c r="J14" s="92">
        <v>176</v>
      </c>
      <c r="K14" s="93">
        <v>70</v>
      </c>
      <c r="L14" s="91" t="s">
        <v>21</v>
      </c>
      <c r="O14">
        <v>5</v>
      </c>
      <c r="P14" s="91" t="s">
        <v>18</v>
      </c>
      <c r="Q14" s="93">
        <v>0</v>
      </c>
      <c r="R14" s="92">
        <v>133</v>
      </c>
      <c r="S14" s="91" t="s">
        <v>14</v>
      </c>
      <c r="V14">
        <v>12</v>
      </c>
      <c r="W14" s="91" t="s">
        <v>36</v>
      </c>
      <c r="X14" s="93">
        <v>55</v>
      </c>
      <c r="Y14" s="92">
        <v>273</v>
      </c>
      <c r="Z14" s="91" t="s">
        <v>26</v>
      </c>
      <c r="AC14">
        <v>12</v>
      </c>
      <c r="AD14" s="91" t="s">
        <v>22</v>
      </c>
      <c r="AE14" s="92">
        <v>45</v>
      </c>
      <c r="AF14" s="93">
        <v>0</v>
      </c>
      <c r="AG14" s="91" t="s">
        <v>17</v>
      </c>
      <c r="AJ14">
        <v>1</v>
      </c>
      <c r="AK14" s="91" t="s">
        <v>16</v>
      </c>
      <c r="AL14" s="92">
        <v>320</v>
      </c>
      <c r="AM14" s="93">
        <v>100</v>
      </c>
      <c r="AN14" s="91" t="s">
        <v>27</v>
      </c>
      <c r="AQ14">
        <v>5</v>
      </c>
      <c r="AR14" s="91" t="s">
        <v>20</v>
      </c>
      <c r="AS14" s="94">
        <v>88</v>
      </c>
      <c r="AT14" s="92">
        <v>356</v>
      </c>
      <c r="AU14" s="91" t="s">
        <v>15</v>
      </c>
    </row>
    <row r="15" spans="1:47" ht="12.75">
      <c r="A15">
        <v>13</v>
      </c>
      <c r="B15" s="91" t="s">
        <v>29</v>
      </c>
      <c r="C15" s="92">
        <v>127</v>
      </c>
      <c r="D15" s="93">
        <v>66</v>
      </c>
      <c r="E15" s="91" t="s">
        <v>35</v>
      </c>
      <c r="H15">
        <v>2</v>
      </c>
      <c r="I15" s="91" t="s">
        <v>31</v>
      </c>
      <c r="J15" s="92">
        <v>90</v>
      </c>
      <c r="K15" s="93">
        <v>25</v>
      </c>
      <c r="L15" s="91" t="s">
        <v>17</v>
      </c>
      <c r="O15">
        <v>6</v>
      </c>
      <c r="P15" s="91" t="s">
        <v>14</v>
      </c>
      <c r="Q15" s="92">
        <v>116</v>
      </c>
      <c r="R15" s="93">
        <v>65</v>
      </c>
      <c r="S15" s="91" t="s">
        <v>16</v>
      </c>
      <c r="V15">
        <v>13</v>
      </c>
      <c r="W15" s="91" t="s">
        <v>18</v>
      </c>
      <c r="X15" s="93">
        <v>114</v>
      </c>
      <c r="Y15" s="92">
        <v>197</v>
      </c>
      <c r="Z15" s="91" t="s">
        <v>16</v>
      </c>
      <c r="AC15">
        <v>13</v>
      </c>
      <c r="AD15" s="91" t="s">
        <v>14</v>
      </c>
      <c r="AE15" s="92">
        <v>134</v>
      </c>
      <c r="AF15" s="93">
        <v>12</v>
      </c>
      <c r="AG15" s="91" t="s">
        <v>24</v>
      </c>
      <c r="AJ15">
        <v>2</v>
      </c>
      <c r="AK15" s="91" t="s">
        <v>21</v>
      </c>
      <c r="AL15" s="92">
        <v>304</v>
      </c>
      <c r="AM15" s="93">
        <v>0</v>
      </c>
      <c r="AN15" s="91" t="s">
        <v>14</v>
      </c>
      <c r="AQ15">
        <v>6</v>
      </c>
      <c r="AR15" s="91" t="s">
        <v>23</v>
      </c>
      <c r="AS15" s="92">
        <v>196</v>
      </c>
      <c r="AT15" s="94">
        <v>17</v>
      </c>
      <c r="AU15" s="91" t="s">
        <v>19</v>
      </c>
    </row>
    <row r="16" spans="1:47" ht="12.75">
      <c r="A16">
        <v>14</v>
      </c>
      <c r="B16" s="91" t="s">
        <v>29</v>
      </c>
      <c r="C16" s="93">
        <v>56</v>
      </c>
      <c r="D16" s="92">
        <v>110</v>
      </c>
      <c r="E16" s="91" t="s">
        <v>17</v>
      </c>
      <c r="H16">
        <v>3</v>
      </c>
      <c r="I16" s="91" t="s">
        <v>15</v>
      </c>
      <c r="J16" s="92">
        <v>70</v>
      </c>
      <c r="K16" s="93">
        <v>63</v>
      </c>
      <c r="L16" s="91" t="s">
        <v>21</v>
      </c>
      <c r="P16" s="143" t="s">
        <v>286</v>
      </c>
      <c r="Q16" s="143"/>
      <c r="R16" s="143"/>
      <c r="S16" s="143"/>
      <c r="V16">
        <v>14</v>
      </c>
      <c r="W16" s="91" t="s">
        <v>37</v>
      </c>
      <c r="X16" s="95">
        <v>0</v>
      </c>
      <c r="Y16" s="95">
        <v>0</v>
      </c>
      <c r="Z16" s="91" t="s">
        <v>36</v>
      </c>
      <c r="AC16">
        <v>14</v>
      </c>
      <c r="AD16" s="91" t="s">
        <v>17</v>
      </c>
      <c r="AE16" s="92">
        <v>162</v>
      </c>
      <c r="AF16" s="93">
        <v>35</v>
      </c>
      <c r="AG16" s="91" t="s">
        <v>18</v>
      </c>
      <c r="AJ16">
        <v>3</v>
      </c>
      <c r="AK16" s="91" t="s">
        <v>22</v>
      </c>
      <c r="AL16" s="92">
        <v>125</v>
      </c>
      <c r="AM16" s="93">
        <v>33</v>
      </c>
      <c r="AN16" s="91" t="s">
        <v>27</v>
      </c>
      <c r="AR16" s="143" t="s">
        <v>287</v>
      </c>
      <c r="AS16" s="143"/>
      <c r="AT16" s="143"/>
      <c r="AU16" s="143"/>
    </row>
    <row r="17" spans="1:47" ht="12.75">
      <c r="A17">
        <v>15</v>
      </c>
      <c r="B17" s="91" t="s">
        <v>35</v>
      </c>
      <c r="C17" s="93">
        <v>35</v>
      </c>
      <c r="D17" s="92">
        <v>38</v>
      </c>
      <c r="E17" s="91" t="s">
        <v>17</v>
      </c>
      <c r="H17">
        <v>4</v>
      </c>
      <c r="I17" s="91" t="s">
        <v>22</v>
      </c>
      <c r="J17" s="93">
        <v>96</v>
      </c>
      <c r="K17" s="92">
        <v>140</v>
      </c>
      <c r="L17" s="91" t="s">
        <v>31</v>
      </c>
      <c r="O17" t="s">
        <v>288</v>
      </c>
      <c r="P17" s="91" t="s">
        <v>21</v>
      </c>
      <c r="Q17" s="93">
        <v>155</v>
      </c>
      <c r="R17" s="92">
        <v>195</v>
      </c>
      <c r="S17" s="91" t="s">
        <v>24</v>
      </c>
      <c r="V17">
        <v>15</v>
      </c>
      <c r="W17" s="91" t="s">
        <v>20</v>
      </c>
      <c r="X17" s="93">
        <v>44</v>
      </c>
      <c r="Y17" s="92">
        <v>119</v>
      </c>
      <c r="Z17" s="91" t="s">
        <v>26</v>
      </c>
      <c r="AC17">
        <v>15</v>
      </c>
      <c r="AD17" s="91" t="s">
        <v>14</v>
      </c>
      <c r="AE17" s="92">
        <v>87</v>
      </c>
      <c r="AF17" s="93">
        <v>0</v>
      </c>
      <c r="AG17" s="91" t="s">
        <v>18</v>
      </c>
      <c r="AJ17">
        <v>4</v>
      </c>
      <c r="AK17" s="91" t="s">
        <v>16</v>
      </c>
      <c r="AL17" s="93">
        <v>102</v>
      </c>
      <c r="AM17" s="92">
        <v>310</v>
      </c>
      <c r="AN17" s="91" t="s">
        <v>21</v>
      </c>
      <c r="AQ17" t="s">
        <v>289</v>
      </c>
      <c r="AR17" s="91" t="s">
        <v>14</v>
      </c>
      <c r="AS17" s="94">
        <v>204</v>
      </c>
      <c r="AT17" s="92">
        <v>218</v>
      </c>
      <c r="AU17" s="91" t="s">
        <v>23</v>
      </c>
    </row>
    <row r="18" spans="2:48" ht="12.75">
      <c r="B18" s="143" t="s">
        <v>284</v>
      </c>
      <c r="C18" s="143"/>
      <c r="D18" s="143"/>
      <c r="E18" s="143"/>
      <c r="H18">
        <v>5</v>
      </c>
      <c r="I18" s="91" t="s">
        <v>15</v>
      </c>
      <c r="J18" s="92">
        <v>248</v>
      </c>
      <c r="K18" s="93">
        <v>164</v>
      </c>
      <c r="L18" s="91" t="s">
        <v>17</v>
      </c>
      <c r="O18" t="s">
        <v>290</v>
      </c>
      <c r="P18" s="91" t="s">
        <v>14</v>
      </c>
      <c r="Q18" s="92">
        <v>437</v>
      </c>
      <c r="R18" s="93">
        <v>130</v>
      </c>
      <c r="S18" s="91" t="s">
        <v>17</v>
      </c>
      <c r="V18">
        <v>16</v>
      </c>
      <c r="W18" s="91" t="s">
        <v>15</v>
      </c>
      <c r="X18" s="93">
        <v>33</v>
      </c>
      <c r="Y18" s="92">
        <v>90</v>
      </c>
      <c r="Z18" s="91" t="s">
        <v>36</v>
      </c>
      <c r="AD18" s="143" t="s">
        <v>285</v>
      </c>
      <c r="AE18" s="143"/>
      <c r="AF18" s="143"/>
      <c r="AG18" s="143"/>
      <c r="AJ18">
        <v>5</v>
      </c>
      <c r="AK18" s="91" t="s">
        <v>22</v>
      </c>
      <c r="AL18" s="93">
        <v>150</v>
      </c>
      <c r="AM18" s="92">
        <v>364</v>
      </c>
      <c r="AN18" s="91" t="s">
        <v>14</v>
      </c>
      <c r="AQ18" t="s">
        <v>291</v>
      </c>
      <c r="AR18" s="104" t="s">
        <v>25</v>
      </c>
      <c r="AS18" s="102">
        <v>531</v>
      </c>
      <c r="AT18" s="105">
        <v>303</v>
      </c>
      <c r="AU18" s="104" t="s">
        <v>15</v>
      </c>
      <c r="AV18">
        <f>SUM(AS18:AT18)</f>
        <v>834</v>
      </c>
    </row>
    <row r="19" spans="1:47" ht="12.75">
      <c r="A19">
        <v>1</v>
      </c>
      <c r="B19" s="91" t="s">
        <v>15</v>
      </c>
      <c r="C19" s="92">
        <v>176</v>
      </c>
      <c r="D19" s="93">
        <v>15</v>
      </c>
      <c r="E19" s="91" t="s">
        <v>19</v>
      </c>
      <c r="H19">
        <v>6</v>
      </c>
      <c r="I19" s="91" t="s">
        <v>31</v>
      </c>
      <c r="J19" s="92">
        <v>55</v>
      </c>
      <c r="K19" s="93">
        <v>17</v>
      </c>
      <c r="L19" s="91" t="s">
        <v>21</v>
      </c>
      <c r="O19" t="s">
        <v>292</v>
      </c>
      <c r="P19" s="91" t="s">
        <v>16</v>
      </c>
      <c r="Q19" s="92">
        <v>229</v>
      </c>
      <c r="R19" s="93">
        <v>190</v>
      </c>
      <c r="S19" s="91" t="s">
        <v>19</v>
      </c>
      <c r="V19">
        <v>17</v>
      </c>
      <c r="W19" s="91" t="s">
        <v>18</v>
      </c>
      <c r="X19" s="92">
        <v>141</v>
      </c>
      <c r="Y19" s="93">
        <v>90</v>
      </c>
      <c r="Z19" s="91" t="s">
        <v>26</v>
      </c>
      <c r="AC19">
        <v>1</v>
      </c>
      <c r="AD19" s="91" t="s">
        <v>20</v>
      </c>
      <c r="AE19" s="92">
        <v>112</v>
      </c>
      <c r="AF19" s="93">
        <v>110</v>
      </c>
      <c r="AG19" s="91" t="s">
        <v>16</v>
      </c>
      <c r="AJ19">
        <v>6</v>
      </c>
      <c r="AK19" s="91" t="s">
        <v>21</v>
      </c>
      <c r="AL19" s="92">
        <v>142</v>
      </c>
      <c r="AM19" s="93">
        <v>78</v>
      </c>
      <c r="AN19" s="91" t="s">
        <v>27</v>
      </c>
      <c r="AR19" s="143" t="s">
        <v>293</v>
      </c>
      <c r="AS19" s="143"/>
      <c r="AT19" s="143"/>
      <c r="AU19" s="143"/>
    </row>
    <row r="20" spans="1:47" ht="12.75">
      <c r="A20">
        <v>2</v>
      </c>
      <c r="B20" s="91" t="s">
        <v>15</v>
      </c>
      <c r="C20" s="92">
        <v>113</v>
      </c>
      <c r="D20" s="93">
        <v>41</v>
      </c>
      <c r="E20" s="91" t="s">
        <v>16</v>
      </c>
      <c r="H20">
        <v>7</v>
      </c>
      <c r="I20" s="91" t="s">
        <v>22</v>
      </c>
      <c r="J20" s="93">
        <v>15</v>
      </c>
      <c r="K20" s="92">
        <v>90</v>
      </c>
      <c r="L20" s="91" t="s">
        <v>17</v>
      </c>
      <c r="O20" t="s">
        <v>294</v>
      </c>
      <c r="P20" s="91" t="s">
        <v>18</v>
      </c>
      <c r="Q20" s="93">
        <v>223</v>
      </c>
      <c r="R20" s="92">
        <v>318</v>
      </c>
      <c r="S20" s="91" t="s">
        <v>15</v>
      </c>
      <c r="V20">
        <v>18</v>
      </c>
      <c r="W20" s="91" t="s">
        <v>20</v>
      </c>
      <c r="X20" s="92">
        <v>93</v>
      </c>
      <c r="Y20" s="93">
        <v>0</v>
      </c>
      <c r="Z20" s="91" t="s">
        <v>37</v>
      </c>
      <c r="AC20">
        <v>2</v>
      </c>
      <c r="AD20" s="91" t="s">
        <v>20</v>
      </c>
      <c r="AE20" s="93">
        <v>82</v>
      </c>
      <c r="AF20" s="92">
        <v>133</v>
      </c>
      <c r="AG20" s="91" t="s">
        <v>15</v>
      </c>
      <c r="AJ20">
        <v>7</v>
      </c>
      <c r="AK20" s="91" t="s">
        <v>16</v>
      </c>
      <c r="AL20" s="93">
        <v>271</v>
      </c>
      <c r="AM20" s="92">
        <v>333</v>
      </c>
      <c r="AN20" s="91" t="s">
        <v>14</v>
      </c>
      <c r="AQ20" t="s">
        <v>295</v>
      </c>
      <c r="AR20" s="91" t="s">
        <v>25</v>
      </c>
      <c r="AS20" s="92">
        <v>316</v>
      </c>
      <c r="AT20" s="94">
        <v>87</v>
      </c>
      <c r="AU20" s="91" t="s">
        <v>23</v>
      </c>
    </row>
    <row r="21" spans="1:47" ht="12.75">
      <c r="A21">
        <v>3</v>
      </c>
      <c r="B21" s="91" t="s">
        <v>15</v>
      </c>
      <c r="C21" s="92">
        <v>66</v>
      </c>
      <c r="D21" s="93">
        <v>0</v>
      </c>
      <c r="E21" s="91" t="s">
        <v>18</v>
      </c>
      <c r="H21">
        <v>8</v>
      </c>
      <c r="I21" s="91" t="s">
        <v>15</v>
      </c>
      <c r="J21" s="92">
        <v>168</v>
      </c>
      <c r="K21" s="93">
        <v>25</v>
      </c>
      <c r="L21" s="91" t="s">
        <v>31</v>
      </c>
      <c r="P21" s="143" t="s">
        <v>296</v>
      </c>
      <c r="Q21" s="143"/>
      <c r="R21" s="143"/>
      <c r="S21" s="143"/>
      <c r="V21">
        <v>19</v>
      </c>
      <c r="W21" s="91" t="s">
        <v>16</v>
      </c>
      <c r="X21" s="95">
        <v>0</v>
      </c>
      <c r="Y21" s="95">
        <v>0</v>
      </c>
      <c r="Z21" s="91" t="s">
        <v>26</v>
      </c>
      <c r="AC21">
        <v>3</v>
      </c>
      <c r="AD21" s="91" t="s">
        <v>19</v>
      </c>
      <c r="AE21" s="93">
        <v>58</v>
      </c>
      <c r="AF21" s="92">
        <v>64</v>
      </c>
      <c r="AG21" s="91" t="s">
        <v>20</v>
      </c>
      <c r="AJ21">
        <v>8</v>
      </c>
      <c r="AK21" s="91" t="s">
        <v>22</v>
      </c>
      <c r="AL21" s="93">
        <v>168</v>
      </c>
      <c r="AM21" s="92">
        <v>280</v>
      </c>
      <c r="AN21" s="91" t="s">
        <v>21</v>
      </c>
      <c r="AQ21" t="s">
        <v>297</v>
      </c>
      <c r="AR21" s="91" t="s">
        <v>14</v>
      </c>
      <c r="AS21" s="92">
        <v>78</v>
      </c>
      <c r="AT21" s="94">
        <v>66</v>
      </c>
      <c r="AU21" s="91" t="s">
        <v>15</v>
      </c>
    </row>
    <row r="22" spans="1:40" ht="12.75">
      <c r="A22">
        <v>4</v>
      </c>
      <c r="B22" s="91" t="s">
        <v>15</v>
      </c>
      <c r="C22" s="92">
        <v>37</v>
      </c>
      <c r="D22" s="94">
        <v>15</v>
      </c>
      <c r="E22" s="91" t="s">
        <v>32</v>
      </c>
      <c r="H22">
        <v>9</v>
      </c>
      <c r="I22" s="91" t="s">
        <v>17</v>
      </c>
      <c r="J22" s="92">
        <v>18</v>
      </c>
      <c r="K22" s="93">
        <v>0</v>
      </c>
      <c r="L22" s="91" t="s">
        <v>21</v>
      </c>
      <c r="O22" t="s">
        <v>298</v>
      </c>
      <c r="P22" s="91" t="s">
        <v>21</v>
      </c>
      <c r="Q22" s="93">
        <v>22</v>
      </c>
      <c r="R22" s="92">
        <v>35</v>
      </c>
      <c r="S22" s="91" t="s">
        <v>18</v>
      </c>
      <c r="V22">
        <v>20</v>
      </c>
      <c r="W22" s="91" t="s">
        <v>15</v>
      </c>
      <c r="X22" s="92">
        <v>181</v>
      </c>
      <c r="Y22" s="93">
        <v>18</v>
      </c>
      <c r="Z22" s="91" t="s">
        <v>20</v>
      </c>
      <c r="AC22">
        <v>4</v>
      </c>
      <c r="AD22" s="91" t="s">
        <v>34</v>
      </c>
      <c r="AE22" s="92">
        <v>110</v>
      </c>
      <c r="AF22" s="93">
        <v>14</v>
      </c>
      <c r="AG22" s="91" t="s">
        <v>16</v>
      </c>
      <c r="AJ22">
        <v>9</v>
      </c>
      <c r="AK22" s="91" t="s">
        <v>14</v>
      </c>
      <c r="AL22" s="92">
        <v>132</v>
      </c>
      <c r="AM22" s="93">
        <v>0</v>
      </c>
      <c r="AN22" s="91" t="s">
        <v>27</v>
      </c>
    </row>
    <row r="23" spans="1:40" ht="12.75">
      <c r="A23">
        <v>5</v>
      </c>
      <c r="B23" s="91" t="s">
        <v>15</v>
      </c>
      <c r="C23" s="95">
        <v>0</v>
      </c>
      <c r="D23" s="95">
        <v>0</v>
      </c>
      <c r="E23" s="91" t="s">
        <v>27</v>
      </c>
      <c r="H23">
        <v>10</v>
      </c>
      <c r="I23" s="91" t="s">
        <v>15</v>
      </c>
      <c r="J23" s="92">
        <v>58</v>
      </c>
      <c r="K23" s="93">
        <v>0</v>
      </c>
      <c r="L23" s="91" t="s">
        <v>22</v>
      </c>
      <c r="O23" t="s">
        <v>299</v>
      </c>
      <c r="P23" s="91" t="s">
        <v>19</v>
      </c>
      <c r="Q23" s="93">
        <v>38</v>
      </c>
      <c r="R23" s="92">
        <v>49</v>
      </c>
      <c r="S23" s="91" t="s">
        <v>17</v>
      </c>
      <c r="V23">
        <v>21</v>
      </c>
      <c r="W23" s="91" t="s">
        <v>37</v>
      </c>
      <c r="X23" s="93">
        <v>50</v>
      </c>
      <c r="Y23" s="92">
        <v>155</v>
      </c>
      <c r="Z23" s="91" t="s">
        <v>18</v>
      </c>
      <c r="AC23">
        <v>5</v>
      </c>
      <c r="AD23" s="91" t="s">
        <v>19</v>
      </c>
      <c r="AE23" s="93">
        <v>22</v>
      </c>
      <c r="AF23" s="92">
        <v>86</v>
      </c>
      <c r="AG23" s="91" t="s">
        <v>15</v>
      </c>
      <c r="AJ23">
        <v>10</v>
      </c>
      <c r="AK23" s="91" t="s">
        <v>22</v>
      </c>
      <c r="AL23" s="93">
        <v>0</v>
      </c>
      <c r="AM23" s="92">
        <v>178</v>
      </c>
      <c r="AN23" s="91" t="s">
        <v>16</v>
      </c>
    </row>
    <row r="24" spans="1:40" ht="12.75">
      <c r="A24">
        <v>6</v>
      </c>
      <c r="B24" s="91" t="s">
        <v>19</v>
      </c>
      <c r="C24" s="93">
        <v>0</v>
      </c>
      <c r="D24" s="92">
        <v>78</v>
      </c>
      <c r="E24" s="91" t="s">
        <v>16</v>
      </c>
      <c r="I24" s="143" t="s">
        <v>300</v>
      </c>
      <c r="J24" s="143"/>
      <c r="K24" s="143"/>
      <c r="L24" s="143"/>
      <c r="P24" s="143" t="s">
        <v>301</v>
      </c>
      <c r="Q24" s="143"/>
      <c r="R24" s="143"/>
      <c r="S24" s="143"/>
      <c r="W24" s="143" t="s">
        <v>284</v>
      </c>
      <c r="X24" s="143"/>
      <c r="Y24" s="143"/>
      <c r="Z24" s="143"/>
      <c r="AC24">
        <v>6</v>
      </c>
      <c r="AD24" s="91" t="s">
        <v>20</v>
      </c>
      <c r="AE24" s="92">
        <v>70</v>
      </c>
      <c r="AF24" s="93">
        <v>0</v>
      </c>
      <c r="AG24" s="91" t="s">
        <v>34</v>
      </c>
      <c r="AK24" s="143" t="s">
        <v>287</v>
      </c>
      <c r="AL24" s="143"/>
      <c r="AM24" s="143"/>
      <c r="AN24" s="143"/>
    </row>
    <row r="25" spans="1:40" ht="12.75">
      <c r="A25">
        <v>7</v>
      </c>
      <c r="B25" s="91" t="s">
        <v>19</v>
      </c>
      <c r="C25" s="93">
        <v>85</v>
      </c>
      <c r="D25" s="92">
        <v>104</v>
      </c>
      <c r="E25" s="91" t="s">
        <v>18</v>
      </c>
      <c r="H25" t="s">
        <v>302</v>
      </c>
      <c r="I25" s="91" t="s">
        <v>303</v>
      </c>
      <c r="J25" s="93">
        <v>49</v>
      </c>
      <c r="K25" s="92">
        <v>79</v>
      </c>
      <c r="L25" s="91" t="s">
        <v>16</v>
      </c>
      <c r="O25" t="s">
        <v>304</v>
      </c>
      <c r="P25" s="91" t="s">
        <v>18</v>
      </c>
      <c r="Q25" s="93">
        <v>12</v>
      </c>
      <c r="R25" s="92">
        <v>57</v>
      </c>
      <c r="S25" s="91" t="s">
        <v>17</v>
      </c>
      <c r="V25">
        <v>1</v>
      </c>
      <c r="W25" s="91" t="s">
        <v>19</v>
      </c>
      <c r="X25" s="93">
        <v>55</v>
      </c>
      <c r="Y25" s="92">
        <v>147</v>
      </c>
      <c r="Z25" s="91" t="s">
        <v>23</v>
      </c>
      <c r="AC25">
        <v>7</v>
      </c>
      <c r="AD25" s="91" t="s">
        <v>15</v>
      </c>
      <c r="AE25" s="93">
        <v>20</v>
      </c>
      <c r="AF25" s="92">
        <v>72</v>
      </c>
      <c r="AG25" s="91" t="s">
        <v>16</v>
      </c>
      <c r="AJ25" t="s">
        <v>289</v>
      </c>
      <c r="AK25" s="91" t="s">
        <v>15</v>
      </c>
      <c r="AL25" s="92">
        <v>371</v>
      </c>
      <c r="AM25" s="93">
        <v>360</v>
      </c>
      <c r="AN25" s="91" t="s">
        <v>14</v>
      </c>
    </row>
    <row r="26" spans="1:40" ht="12.75">
      <c r="A26">
        <v>8</v>
      </c>
      <c r="B26" s="91" t="s">
        <v>19</v>
      </c>
      <c r="C26" s="92">
        <v>28</v>
      </c>
      <c r="D26" s="93">
        <v>0</v>
      </c>
      <c r="E26" s="91" t="s">
        <v>32</v>
      </c>
      <c r="I26" s="143" t="s">
        <v>286</v>
      </c>
      <c r="J26" s="143"/>
      <c r="K26" s="143"/>
      <c r="L26" s="143"/>
      <c r="P26" s="143" t="s">
        <v>305</v>
      </c>
      <c r="Q26" s="143"/>
      <c r="R26" s="143"/>
      <c r="S26" s="143"/>
      <c r="V26">
        <v>2</v>
      </c>
      <c r="W26" s="91" t="s">
        <v>22</v>
      </c>
      <c r="X26" s="92">
        <v>95</v>
      </c>
      <c r="Y26" s="93">
        <v>68</v>
      </c>
      <c r="Z26" s="91" t="s">
        <v>33</v>
      </c>
      <c r="AC26">
        <v>8</v>
      </c>
      <c r="AD26" s="91" t="s">
        <v>19</v>
      </c>
      <c r="AE26" s="92">
        <v>126</v>
      </c>
      <c r="AF26" s="93">
        <v>67</v>
      </c>
      <c r="AG26" s="91" t="s">
        <v>34</v>
      </c>
      <c r="AJ26" t="s">
        <v>291</v>
      </c>
      <c r="AK26" s="91" t="s">
        <v>17</v>
      </c>
      <c r="AL26" s="93">
        <v>127</v>
      </c>
      <c r="AM26" s="92">
        <v>276</v>
      </c>
      <c r="AN26" s="91" t="s">
        <v>21</v>
      </c>
    </row>
    <row r="27" spans="1:40" ht="12.75">
      <c r="A27">
        <v>9</v>
      </c>
      <c r="B27" s="91" t="s">
        <v>19</v>
      </c>
      <c r="C27" s="92">
        <v>153</v>
      </c>
      <c r="D27" s="93">
        <v>16</v>
      </c>
      <c r="E27" s="91" t="s">
        <v>27</v>
      </c>
      <c r="H27" t="s">
        <v>288</v>
      </c>
      <c r="I27" s="91" t="s">
        <v>20</v>
      </c>
      <c r="J27" s="93">
        <v>195</v>
      </c>
      <c r="K27" s="92">
        <v>199</v>
      </c>
      <c r="L27" s="91" t="s">
        <v>22</v>
      </c>
      <c r="O27" t="s">
        <v>306</v>
      </c>
      <c r="P27" s="91" t="s">
        <v>21</v>
      </c>
      <c r="Q27" s="93">
        <v>96</v>
      </c>
      <c r="R27" s="92">
        <v>139</v>
      </c>
      <c r="S27" s="91" t="s">
        <v>19</v>
      </c>
      <c r="V27">
        <v>3</v>
      </c>
      <c r="W27" s="91" t="s">
        <v>27</v>
      </c>
      <c r="X27" s="93">
        <v>21</v>
      </c>
      <c r="Y27" s="92">
        <v>146</v>
      </c>
      <c r="Z27" s="91" t="s">
        <v>28</v>
      </c>
      <c r="AC27">
        <v>9</v>
      </c>
      <c r="AD27" s="91" t="s">
        <v>19</v>
      </c>
      <c r="AE27" s="92">
        <v>35</v>
      </c>
      <c r="AF27" s="93">
        <v>15</v>
      </c>
      <c r="AG27" s="91" t="s">
        <v>16</v>
      </c>
      <c r="AK27" s="143" t="s">
        <v>293</v>
      </c>
      <c r="AL27" s="143"/>
      <c r="AM27" s="143"/>
      <c r="AN27" s="143"/>
    </row>
    <row r="28" spans="1:40" ht="12.75">
      <c r="A28">
        <v>10</v>
      </c>
      <c r="B28" s="91" t="s">
        <v>16</v>
      </c>
      <c r="C28" s="93">
        <v>90</v>
      </c>
      <c r="D28" s="92">
        <v>92</v>
      </c>
      <c r="E28" s="91" t="s">
        <v>18</v>
      </c>
      <c r="H28" t="s">
        <v>290</v>
      </c>
      <c r="I28" s="99" t="s">
        <v>14</v>
      </c>
      <c r="J28" s="100">
        <v>497</v>
      </c>
      <c r="K28" s="101">
        <v>81</v>
      </c>
      <c r="L28" s="99" t="s">
        <v>31</v>
      </c>
      <c r="M28" s="2"/>
      <c r="N28" s="2">
        <f>ABS(J28-K28)</f>
        <v>416</v>
      </c>
      <c r="P28" s="143" t="s">
        <v>287</v>
      </c>
      <c r="Q28" s="143"/>
      <c r="R28" s="143"/>
      <c r="S28" s="143"/>
      <c r="V28">
        <v>4</v>
      </c>
      <c r="W28" s="91" t="s">
        <v>22</v>
      </c>
      <c r="X28" s="93">
        <v>116</v>
      </c>
      <c r="Y28" s="92">
        <v>139</v>
      </c>
      <c r="Z28" s="91" t="s">
        <v>14</v>
      </c>
      <c r="AC28">
        <v>10</v>
      </c>
      <c r="AD28" s="91" t="s">
        <v>15</v>
      </c>
      <c r="AE28" s="92">
        <v>283</v>
      </c>
      <c r="AF28" s="93">
        <v>50</v>
      </c>
      <c r="AG28" s="91" t="s">
        <v>34</v>
      </c>
      <c r="AJ28" t="s">
        <v>295</v>
      </c>
      <c r="AK28" s="91" t="s">
        <v>15</v>
      </c>
      <c r="AL28" s="92">
        <v>446</v>
      </c>
      <c r="AM28" s="93">
        <v>63</v>
      </c>
      <c r="AN28" s="91" t="s">
        <v>21</v>
      </c>
    </row>
    <row r="29" spans="1:42" ht="12.75">
      <c r="A29">
        <v>11</v>
      </c>
      <c r="B29" s="91" t="s">
        <v>16</v>
      </c>
      <c r="C29" s="93">
        <v>54</v>
      </c>
      <c r="D29" s="92">
        <v>90</v>
      </c>
      <c r="E29" s="91" t="s">
        <v>32</v>
      </c>
      <c r="H29" t="s">
        <v>292</v>
      </c>
      <c r="I29" s="91" t="s">
        <v>18</v>
      </c>
      <c r="J29" s="92">
        <v>266</v>
      </c>
      <c r="K29" s="93">
        <v>170</v>
      </c>
      <c r="L29" s="91" t="s">
        <v>17</v>
      </c>
      <c r="M29" s="2"/>
      <c r="N29" s="2"/>
      <c r="O29" t="s">
        <v>289</v>
      </c>
      <c r="P29" s="99" t="s">
        <v>24</v>
      </c>
      <c r="Q29" s="101">
        <v>96</v>
      </c>
      <c r="R29" s="100">
        <v>550</v>
      </c>
      <c r="S29" s="99" t="s">
        <v>15</v>
      </c>
      <c r="U29">
        <f>ABS(Q29-R29)</f>
        <v>454</v>
      </c>
      <c r="V29">
        <v>5</v>
      </c>
      <c r="W29" s="91" t="s">
        <v>28</v>
      </c>
      <c r="X29" s="93">
        <v>74</v>
      </c>
      <c r="Y29" s="92">
        <v>98</v>
      </c>
      <c r="Z29" s="91" t="s">
        <v>23</v>
      </c>
      <c r="AD29" s="143" t="s">
        <v>287</v>
      </c>
      <c r="AE29" s="143"/>
      <c r="AF29" s="143"/>
      <c r="AG29" s="143"/>
      <c r="AJ29" t="s">
        <v>297</v>
      </c>
      <c r="AK29" s="106" t="s">
        <v>17</v>
      </c>
      <c r="AL29" s="107">
        <v>72</v>
      </c>
      <c r="AM29" s="97">
        <v>864</v>
      </c>
      <c r="AN29" s="106" t="s">
        <v>14</v>
      </c>
      <c r="AO29">
        <f>SUM(AL29:AM29)</f>
        <v>936</v>
      </c>
      <c r="AP29">
        <f>ABS(AL29-AM29)</f>
        <v>792</v>
      </c>
    </row>
    <row r="30" spans="1:33" ht="12.75">
      <c r="A30">
        <v>12</v>
      </c>
      <c r="B30" s="91" t="s">
        <v>16</v>
      </c>
      <c r="C30" s="92">
        <v>90</v>
      </c>
      <c r="D30" s="93">
        <v>38</v>
      </c>
      <c r="E30" s="91" t="s">
        <v>27</v>
      </c>
      <c r="H30" t="s">
        <v>294</v>
      </c>
      <c r="I30" s="91" t="s">
        <v>19</v>
      </c>
      <c r="J30" s="93">
        <v>277</v>
      </c>
      <c r="K30" s="92">
        <v>351</v>
      </c>
      <c r="L30" s="91" t="s">
        <v>15</v>
      </c>
      <c r="M30" s="2"/>
      <c r="N30" s="2"/>
      <c r="O30" t="s">
        <v>291</v>
      </c>
      <c r="P30" s="91" t="s">
        <v>14</v>
      </c>
      <c r="Q30" s="92">
        <v>547</v>
      </c>
      <c r="R30" s="93">
        <v>127</v>
      </c>
      <c r="S30" s="91" t="s">
        <v>16</v>
      </c>
      <c r="V30">
        <v>6</v>
      </c>
      <c r="W30" s="91" t="s">
        <v>27</v>
      </c>
      <c r="X30" s="93">
        <v>16</v>
      </c>
      <c r="Y30" s="92">
        <v>111</v>
      </c>
      <c r="Z30" s="91" t="s">
        <v>33</v>
      </c>
      <c r="AC30" t="s">
        <v>289</v>
      </c>
      <c r="AD30" s="91" t="s">
        <v>14</v>
      </c>
      <c r="AE30" s="92">
        <v>175</v>
      </c>
      <c r="AF30" s="93">
        <v>0</v>
      </c>
      <c r="AG30" s="91" t="s">
        <v>20</v>
      </c>
    </row>
    <row r="31" spans="1:35" ht="12.75">
      <c r="A31">
        <v>13</v>
      </c>
      <c r="B31" s="91" t="s">
        <v>18</v>
      </c>
      <c r="C31" s="92">
        <v>25</v>
      </c>
      <c r="D31" s="93">
        <v>0</v>
      </c>
      <c r="E31" s="91" t="s">
        <v>32</v>
      </c>
      <c r="I31" s="143" t="s">
        <v>287</v>
      </c>
      <c r="J31" s="143"/>
      <c r="K31" s="143"/>
      <c r="L31" s="143"/>
      <c r="M31" s="2"/>
      <c r="N31" s="2"/>
      <c r="P31" s="143" t="s">
        <v>293</v>
      </c>
      <c r="Q31" s="143"/>
      <c r="R31" s="143"/>
      <c r="S31" s="143"/>
      <c r="V31">
        <v>7</v>
      </c>
      <c r="W31" s="91" t="s">
        <v>19</v>
      </c>
      <c r="X31" s="93">
        <v>30</v>
      </c>
      <c r="Y31" s="92">
        <v>104</v>
      </c>
      <c r="Z31" s="91" t="s">
        <v>28</v>
      </c>
      <c r="AC31" t="s">
        <v>291</v>
      </c>
      <c r="AD31" s="99" t="s">
        <v>22</v>
      </c>
      <c r="AE31" s="101">
        <v>45</v>
      </c>
      <c r="AF31" s="100">
        <v>346</v>
      </c>
      <c r="AG31" s="99" t="s">
        <v>15</v>
      </c>
      <c r="AI31">
        <f>ABS(AE31-AF31)</f>
        <v>301</v>
      </c>
    </row>
    <row r="32" spans="1:33" ht="12.75">
      <c r="A32">
        <v>14</v>
      </c>
      <c r="B32" s="91" t="s">
        <v>18</v>
      </c>
      <c r="C32" s="92">
        <v>73</v>
      </c>
      <c r="D32" s="93">
        <v>0</v>
      </c>
      <c r="E32" s="91" t="s">
        <v>27</v>
      </c>
      <c r="H32" t="s">
        <v>289</v>
      </c>
      <c r="I32" s="22" t="s">
        <v>22</v>
      </c>
      <c r="J32" s="93" t="s">
        <v>307</v>
      </c>
      <c r="K32" s="92" t="s">
        <v>308</v>
      </c>
      <c r="L32" s="22" t="s">
        <v>14</v>
      </c>
      <c r="M32" s="2"/>
      <c r="N32" s="2"/>
      <c r="O32" t="s">
        <v>295</v>
      </c>
      <c r="P32" s="91" t="s">
        <v>24</v>
      </c>
      <c r="Q32" s="103">
        <v>124</v>
      </c>
      <c r="R32" s="94">
        <v>110</v>
      </c>
      <c r="S32" s="91" t="s">
        <v>16</v>
      </c>
      <c r="V32">
        <v>8</v>
      </c>
      <c r="W32" s="91" t="s">
        <v>27</v>
      </c>
      <c r="X32" s="93">
        <v>0</v>
      </c>
      <c r="Y32" s="92">
        <v>179</v>
      </c>
      <c r="Z32" s="91" t="s">
        <v>14</v>
      </c>
      <c r="AD32" s="143" t="s">
        <v>293</v>
      </c>
      <c r="AE32" s="143"/>
      <c r="AF32" s="143"/>
      <c r="AG32" s="143"/>
    </row>
    <row r="33" spans="1:33" ht="12.75">
      <c r="A33">
        <v>15</v>
      </c>
      <c r="B33" s="91" t="s">
        <v>32</v>
      </c>
      <c r="C33" s="92">
        <v>55</v>
      </c>
      <c r="D33" s="93">
        <v>0</v>
      </c>
      <c r="E33" s="91" t="s">
        <v>27</v>
      </c>
      <c r="H33" t="s">
        <v>291</v>
      </c>
      <c r="I33" s="22" t="s">
        <v>18</v>
      </c>
      <c r="J33" s="93">
        <v>143</v>
      </c>
      <c r="K33" s="92">
        <v>231</v>
      </c>
      <c r="L33" s="22" t="s">
        <v>15</v>
      </c>
      <c r="M33" s="2"/>
      <c r="N33" s="2"/>
      <c r="O33" t="s">
        <v>297</v>
      </c>
      <c r="P33" s="104" t="s">
        <v>14</v>
      </c>
      <c r="Q33" s="102">
        <v>592</v>
      </c>
      <c r="R33" s="105">
        <v>255</v>
      </c>
      <c r="S33" s="104" t="s">
        <v>15</v>
      </c>
      <c r="T33">
        <f>Q33+R33</f>
        <v>847</v>
      </c>
      <c r="V33">
        <v>9</v>
      </c>
      <c r="W33" s="91" t="s">
        <v>23</v>
      </c>
      <c r="X33" s="92">
        <v>263</v>
      </c>
      <c r="Y33" s="93">
        <v>58</v>
      </c>
      <c r="Z33" s="91" t="s">
        <v>33</v>
      </c>
      <c r="AC33" t="s">
        <v>295</v>
      </c>
      <c r="AD33" s="91" t="s">
        <v>15</v>
      </c>
      <c r="AE33" s="93">
        <v>118</v>
      </c>
      <c r="AF33" s="92">
        <v>220</v>
      </c>
      <c r="AG33" s="91" t="s">
        <v>14</v>
      </c>
    </row>
    <row r="34" spans="2:33" ht="12.75">
      <c r="B34" s="143" t="s">
        <v>287</v>
      </c>
      <c r="C34" s="143"/>
      <c r="D34" s="143"/>
      <c r="E34" s="143"/>
      <c r="I34" s="143" t="s">
        <v>293</v>
      </c>
      <c r="J34" s="143"/>
      <c r="K34" s="143"/>
      <c r="L34" s="143"/>
      <c r="M34" s="2"/>
      <c r="N34" s="2"/>
      <c r="V34">
        <v>10</v>
      </c>
      <c r="W34" s="91" t="s">
        <v>27</v>
      </c>
      <c r="X34" s="92">
        <v>34</v>
      </c>
      <c r="Y34" s="93">
        <v>0</v>
      </c>
      <c r="Z34" s="91" t="s">
        <v>22</v>
      </c>
      <c r="AC34" t="s">
        <v>297</v>
      </c>
      <c r="AD34" s="91" t="s">
        <v>22</v>
      </c>
      <c r="AE34" s="93">
        <v>38</v>
      </c>
      <c r="AF34" s="92">
        <v>100</v>
      </c>
      <c r="AG34" s="91" t="s">
        <v>20</v>
      </c>
    </row>
    <row r="35" spans="1:26" ht="12.75">
      <c r="A35" t="s">
        <v>289</v>
      </c>
      <c r="B35" s="96" t="s">
        <v>14</v>
      </c>
      <c r="C35" s="97">
        <v>417</v>
      </c>
      <c r="D35" s="98">
        <v>80</v>
      </c>
      <c r="E35" s="96" t="s">
        <v>18</v>
      </c>
      <c r="F35" s="2">
        <f>C35+D35</f>
        <v>497</v>
      </c>
      <c r="G35" s="2">
        <v>337</v>
      </c>
      <c r="H35" t="s">
        <v>295</v>
      </c>
      <c r="I35" s="73" t="s">
        <v>14</v>
      </c>
      <c r="J35" s="18">
        <v>281</v>
      </c>
      <c r="K35" s="102">
        <v>371</v>
      </c>
      <c r="L35" s="73" t="s">
        <v>15</v>
      </c>
      <c r="M35" s="2">
        <f>J35+K35</f>
        <v>652</v>
      </c>
      <c r="N35" s="2"/>
      <c r="V35">
        <v>11</v>
      </c>
      <c r="W35" s="91" t="s">
        <v>19</v>
      </c>
      <c r="X35" s="93">
        <v>149</v>
      </c>
      <c r="Y35" s="92">
        <v>166</v>
      </c>
      <c r="Z35" s="91" t="s">
        <v>33</v>
      </c>
    </row>
    <row r="36" spans="1:26" ht="12.75">
      <c r="A36" t="s">
        <v>291</v>
      </c>
      <c r="B36" s="22" t="s">
        <v>15</v>
      </c>
      <c r="C36" s="93">
        <v>266</v>
      </c>
      <c r="D36" s="93">
        <v>105</v>
      </c>
      <c r="E36" s="22" t="s">
        <v>17</v>
      </c>
      <c r="H36" t="s">
        <v>297</v>
      </c>
      <c r="I36" s="22" t="s">
        <v>18</v>
      </c>
      <c r="J36" s="92" t="s">
        <v>308</v>
      </c>
      <c r="K36" s="21" t="s">
        <v>307</v>
      </c>
      <c r="L36" s="22" t="s">
        <v>22</v>
      </c>
      <c r="V36">
        <v>12</v>
      </c>
      <c r="W36" s="91" t="s">
        <v>23</v>
      </c>
      <c r="X36" s="93">
        <v>0</v>
      </c>
      <c r="Y36" s="92">
        <v>103</v>
      </c>
      <c r="Z36" s="91" t="s">
        <v>14</v>
      </c>
    </row>
    <row r="37" spans="2:26" ht="12.75">
      <c r="B37" s="143" t="s">
        <v>293</v>
      </c>
      <c r="C37" s="143"/>
      <c r="D37" s="143"/>
      <c r="E37" s="143"/>
      <c r="V37">
        <v>13</v>
      </c>
      <c r="W37" s="91" t="s">
        <v>28</v>
      </c>
      <c r="X37" s="92">
        <v>105</v>
      </c>
      <c r="Y37" s="93">
        <v>0</v>
      </c>
      <c r="Z37" s="91" t="s">
        <v>33</v>
      </c>
    </row>
    <row r="38" spans="1:26" ht="12.75">
      <c r="A38" t="s">
        <v>295</v>
      </c>
      <c r="B38" s="22" t="s">
        <v>14</v>
      </c>
      <c r="C38" s="92">
        <v>246</v>
      </c>
      <c r="D38" s="21">
        <v>223</v>
      </c>
      <c r="E38" s="22" t="s">
        <v>15</v>
      </c>
      <c r="V38">
        <v>14</v>
      </c>
      <c r="W38" s="91" t="s">
        <v>22</v>
      </c>
      <c r="X38" s="93">
        <v>68</v>
      </c>
      <c r="Y38" s="92">
        <v>152</v>
      </c>
      <c r="Z38" s="91" t="s">
        <v>23</v>
      </c>
    </row>
    <row r="39" spans="1:26" ht="12.75">
      <c r="A39" t="s">
        <v>297</v>
      </c>
      <c r="B39" s="22" t="s">
        <v>17</v>
      </c>
      <c r="C39" s="21">
        <v>238</v>
      </c>
      <c r="D39" s="92">
        <v>242</v>
      </c>
      <c r="E39" s="22" t="s">
        <v>18</v>
      </c>
      <c r="V39">
        <v>15</v>
      </c>
      <c r="W39" s="91" t="s">
        <v>19</v>
      </c>
      <c r="X39" s="93">
        <v>132</v>
      </c>
      <c r="Y39" s="92">
        <v>178</v>
      </c>
      <c r="Z39" s="91" t="s">
        <v>14</v>
      </c>
    </row>
    <row r="40" spans="3:26" ht="12.75">
      <c r="C40"/>
      <c r="D40"/>
      <c r="V40">
        <v>16</v>
      </c>
      <c r="W40" s="91" t="s">
        <v>27</v>
      </c>
      <c r="X40" s="93">
        <v>69</v>
      </c>
      <c r="Y40" s="92">
        <v>147</v>
      </c>
      <c r="Z40" s="91" t="s">
        <v>23</v>
      </c>
    </row>
    <row r="41" spans="3:26" ht="12.75">
      <c r="C41"/>
      <c r="D41"/>
      <c r="V41">
        <v>17</v>
      </c>
      <c r="W41" s="91" t="s">
        <v>28</v>
      </c>
      <c r="X41" s="93">
        <v>40</v>
      </c>
      <c r="Y41" s="92">
        <v>116</v>
      </c>
      <c r="Z41" s="91" t="s">
        <v>14</v>
      </c>
    </row>
    <row r="42" spans="2:26" ht="12.75">
      <c r="B42" s="145" t="s">
        <v>309</v>
      </c>
      <c r="C42" s="145"/>
      <c r="D42" s="145"/>
      <c r="E42" s="145"/>
      <c r="V42">
        <v>18</v>
      </c>
      <c r="W42" s="91" t="s">
        <v>19</v>
      </c>
      <c r="X42" s="92">
        <v>126</v>
      </c>
      <c r="Y42" s="93">
        <v>56</v>
      </c>
      <c r="Z42" s="91" t="s">
        <v>22</v>
      </c>
    </row>
    <row r="43" spans="2:26" ht="12.75">
      <c r="B43" s="146" t="s">
        <v>310</v>
      </c>
      <c r="C43" s="146"/>
      <c r="D43" s="146"/>
      <c r="E43" s="146"/>
      <c r="V43">
        <v>19</v>
      </c>
      <c r="W43" s="91" t="s">
        <v>33</v>
      </c>
      <c r="X43" s="92">
        <v>132</v>
      </c>
      <c r="Y43" s="93">
        <v>116</v>
      </c>
      <c r="Z43" s="91" t="s">
        <v>14</v>
      </c>
    </row>
    <row r="44" spans="22:26" ht="12.75">
      <c r="V44">
        <v>20</v>
      </c>
      <c r="W44" s="91" t="s">
        <v>27</v>
      </c>
      <c r="X44" s="92">
        <v>18</v>
      </c>
      <c r="Y44" s="93">
        <v>0</v>
      </c>
      <c r="Z44" s="91" t="s">
        <v>19</v>
      </c>
    </row>
    <row r="45" spans="22:26" ht="12.75">
      <c r="V45">
        <v>21</v>
      </c>
      <c r="W45" s="91" t="s">
        <v>22</v>
      </c>
      <c r="X45" s="92">
        <v>91</v>
      </c>
      <c r="Y45" s="93">
        <v>34</v>
      </c>
      <c r="Z45" s="91" t="s">
        <v>28</v>
      </c>
    </row>
    <row r="46" spans="23:26" ht="12.75">
      <c r="W46" s="143" t="s">
        <v>287</v>
      </c>
      <c r="X46" s="143"/>
      <c r="Y46" s="143"/>
      <c r="Z46" s="143"/>
    </row>
    <row r="47" spans="22:26" ht="12.75">
      <c r="V47" t="s">
        <v>289</v>
      </c>
      <c r="W47" s="91" t="s">
        <v>16</v>
      </c>
      <c r="X47" s="92">
        <v>90</v>
      </c>
      <c r="Y47" s="93">
        <v>60</v>
      </c>
      <c r="Z47" s="91" t="s">
        <v>23</v>
      </c>
    </row>
    <row r="48" spans="22:26" ht="12.75">
      <c r="V48" t="s">
        <v>291</v>
      </c>
      <c r="W48" s="91" t="s">
        <v>14</v>
      </c>
      <c r="X48" s="93">
        <v>36</v>
      </c>
      <c r="Y48" s="92">
        <v>90</v>
      </c>
      <c r="Z48" s="91" t="s">
        <v>26</v>
      </c>
    </row>
    <row r="49" spans="23:26" ht="12.75">
      <c r="W49" s="143" t="s">
        <v>293</v>
      </c>
      <c r="X49" s="143"/>
      <c r="Y49" s="143"/>
      <c r="Z49" s="143"/>
    </row>
    <row r="50" spans="22:26" ht="12.75">
      <c r="V50" t="s">
        <v>295</v>
      </c>
      <c r="W50" s="91" t="s">
        <v>16</v>
      </c>
      <c r="X50" s="93">
        <v>106</v>
      </c>
      <c r="Y50" s="92">
        <v>128</v>
      </c>
      <c r="Z50" s="91" t="s">
        <v>26</v>
      </c>
    </row>
    <row r="51" spans="22:26" ht="12.75">
      <c r="V51" t="s">
        <v>297</v>
      </c>
      <c r="W51" s="91" t="s">
        <v>14</v>
      </c>
      <c r="X51" s="93">
        <v>105</v>
      </c>
      <c r="Y51" s="92">
        <v>142</v>
      </c>
      <c r="Z51" s="91" t="s">
        <v>23</v>
      </c>
    </row>
  </sheetData>
  <sheetProtection selectLockedCells="1" selectUnlockedCells="1"/>
  <mergeCells count="43">
    <mergeCell ref="B2:E2"/>
    <mergeCell ref="I2:L2"/>
    <mergeCell ref="P2:S2"/>
    <mergeCell ref="W2:Z2"/>
    <mergeCell ref="AD2:AG2"/>
    <mergeCell ref="AK2:AN2"/>
    <mergeCell ref="AR2:AU2"/>
    <mergeCell ref="P9:S9"/>
    <mergeCell ref="AR9:AU9"/>
    <mergeCell ref="I13:L13"/>
    <mergeCell ref="AK13:AN13"/>
    <mergeCell ref="P16:S16"/>
    <mergeCell ref="AR16:AU16"/>
    <mergeCell ref="B18:E18"/>
    <mergeCell ref="AD18:AG18"/>
    <mergeCell ref="AR19:AU19"/>
    <mergeCell ref="P21:S21"/>
    <mergeCell ref="I24:L24"/>
    <mergeCell ref="P24:S24"/>
    <mergeCell ref="W24:Z24"/>
    <mergeCell ref="AK24:AN24"/>
    <mergeCell ref="P26:S26"/>
    <mergeCell ref="AK27:AN27"/>
    <mergeCell ref="P28:S28"/>
    <mergeCell ref="AD29:AG29"/>
    <mergeCell ref="I31:L31"/>
    <mergeCell ref="P31:S31"/>
    <mergeCell ref="B34:E34"/>
    <mergeCell ref="I34:L34"/>
    <mergeCell ref="B37:E37"/>
    <mergeCell ref="B42:E42"/>
    <mergeCell ref="B43:E43"/>
    <mergeCell ref="I26:L26"/>
    <mergeCell ref="AD1:AG1"/>
    <mergeCell ref="AK1:AN1"/>
    <mergeCell ref="AR1:AU1"/>
    <mergeCell ref="W46:Z46"/>
    <mergeCell ref="W49:Z49"/>
    <mergeCell ref="B1:E1"/>
    <mergeCell ref="I1:L1"/>
    <mergeCell ref="P1:S1"/>
    <mergeCell ref="W1:Z1"/>
    <mergeCell ref="AD32:AG32"/>
  </mergeCells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95"/>
  <sheetViews>
    <sheetView zoomScalePageLayoutView="0" workbookViewId="0" topLeftCell="A1">
      <selection activeCell="A1" sqref="A1:Z1"/>
    </sheetView>
  </sheetViews>
  <sheetFormatPr defaultColWidth="9.140625" defaultRowHeight="42" customHeight="1"/>
  <sheetData>
    <row r="1" spans="1:26" ht="42" customHeight="1">
      <c r="A1" s="147" t="s">
        <v>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2:26" ht="42" customHeight="1">
      <c r="B2" s="110" t="s">
        <v>133</v>
      </c>
      <c r="C2" s="110" t="s">
        <v>195</v>
      </c>
      <c r="D2" s="110" t="s">
        <v>132</v>
      </c>
      <c r="E2" s="110" t="s">
        <v>209</v>
      </c>
      <c r="F2" s="110" t="s">
        <v>236</v>
      </c>
      <c r="G2" s="110" t="s">
        <v>203</v>
      </c>
      <c r="H2" s="110" t="s">
        <v>230</v>
      </c>
      <c r="I2" s="110" t="s">
        <v>121</v>
      </c>
      <c r="J2" s="110" t="s">
        <v>312</v>
      </c>
      <c r="K2" s="110" t="s">
        <v>183</v>
      </c>
      <c r="L2" s="110" t="s">
        <v>102</v>
      </c>
      <c r="M2" s="110" t="s">
        <v>105</v>
      </c>
      <c r="N2" s="110" t="s">
        <v>198</v>
      </c>
      <c r="O2" s="110" t="s">
        <v>114</v>
      </c>
      <c r="P2" s="110" t="s">
        <v>124</v>
      </c>
      <c r="Q2" s="110" t="s">
        <v>113</v>
      </c>
      <c r="R2" s="110" t="s">
        <v>125</v>
      </c>
      <c r="S2" s="110" t="s">
        <v>175</v>
      </c>
      <c r="T2" s="110" t="s">
        <v>139</v>
      </c>
      <c r="U2" s="110" t="s">
        <v>188</v>
      </c>
      <c r="V2" s="110" t="s">
        <v>157</v>
      </c>
      <c r="W2" s="110" t="s">
        <v>172</v>
      </c>
      <c r="X2" s="110" t="s">
        <v>224</v>
      </c>
      <c r="Y2" s="110" t="s">
        <v>152</v>
      </c>
      <c r="Z2" s="110" t="s">
        <v>142</v>
      </c>
    </row>
    <row r="3" spans="1:26" ht="42" customHeight="1">
      <c r="A3" s="109" t="s">
        <v>133</v>
      </c>
      <c r="B3" s="111"/>
      <c r="C3" s="112" t="s">
        <v>313</v>
      </c>
      <c r="D3" s="112">
        <v>1</v>
      </c>
      <c r="E3" s="112">
        <v>1</v>
      </c>
      <c r="F3" s="112">
        <v>1</v>
      </c>
      <c r="G3" s="112" t="s">
        <v>313</v>
      </c>
      <c r="H3" s="112">
        <v>1</v>
      </c>
      <c r="I3" s="112">
        <v>2</v>
      </c>
      <c r="J3" s="112">
        <v>1</v>
      </c>
      <c r="K3" s="112" t="s">
        <v>313</v>
      </c>
      <c r="L3" s="112">
        <v>2</v>
      </c>
      <c r="M3" s="112">
        <v>4</v>
      </c>
      <c r="N3" s="112" t="s">
        <v>313</v>
      </c>
      <c r="O3" s="112">
        <v>4</v>
      </c>
      <c r="P3" s="112">
        <v>3</v>
      </c>
      <c r="Q3" s="112" t="s">
        <v>313</v>
      </c>
      <c r="R3" s="112">
        <v>1</v>
      </c>
      <c r="S3" s="112" t="s">
        <v>313</v>
      </c>
      <c r="T3" s="112" t="s">
        <v>313</v>
      </c>
      <c r="U3" s="112" t="s">
        <v>313</v>
      </c>
      <c r="V3" s="112" t="s">
        <v>313</v>
      </c>
      <c r="W3" s="112">
        <v>1</v>
      </c>
      <c r="X3" s="112" t="s">
        <v>313</v>
      </c>
      <c r="Y3" s="112" t="s">
        <v>313</v>
      </c>
      <c r="Z3" s="112">
        <v>2</v>
      </c>
    </row>
    <row r="4" spans="1:26" ht="42" customHeight="1">
      <c r="A4" s="109" t="s">
        <v>195</v>
      </c>
      <c r="B4" s="112" t="s">
        <v>313</v>
      </c>
      <c r="C4" s="111"/>
      <c r="D4" s="112" t="s">
        <v>313</v>
      </c>
      <c r="E4" s="112" t="s">
        <v>313</v>
      </c>
      <c r="F4" s="112" t="s">
        <v>313</v>
      </c>
      <c r="G4" s="112">
        <v>1</v>
      </c>
      <c r="H4" s="112" t="s">
        <v>313</v>
      </c>
      <c r="I4" s="112">
        <v>2</v>
      </c>
      <c r="J4" s="112" t="s">
        <v>313</v>
      </c>
      <c r="K4" s="112" t="s">
        <v>313</v>
      </c>
      <c r="L4" s="112">
        <v>2</v>
      </c>
      <c r="M4" s="112">
        <v>1</v>
      </c>
      <c r="N4" s="112" t="s">
        <v>313</v>
      </c>
      <c r="O4" s="112">
        <v>2</v>
      </c>
      <c r="P4" s="112">
        <v>2</v>
      </c>
      <c r="Q4" s="112">
        <v>1</v>
      </c>
      <c r="R4" s="112">
        <v>1</v>
      </c>
      <c r="S4" s="112">
        <v>1</v>
      </c>
      <c r="T4" s="112" t="s">
        <v>313</v>
      </c>
      <c r="U4" s="112" t="s">
        <v>313</v>
      </c>
      <c r="V4" s="112" t="s">
        <v>313</v>
      </c>
      <c r="W4" s="112" t="s">
        <v>313</v>
      </c>
      <c r="X4" s="112">
        <v>1</v>
      </c>
      <c r="Y4" s="112" t="s">
        <v>313</v>
      </c>
      <c r="Z4" s="112">
        <v>1</v>
      </c>
    </row>
    <row r="5" spans="1:26" ht="42" customHeight="1">
      <c r="A5" s="109" t="s">
        <v>132</v>
      </c>
      <c r="B5" s="112">
        <v>1</v>
      </c>
      <c r="C5" s="112" t="s">
        <v>313</v>
      </c>
      <c r="D5" s="111"/>
      <c r="E5" s="112" t="s">
        <v>313</v>
      </c>
      <c r="F5" s="112" t="s">
        <v>313</v>
      </c>
      <c r="G5" s="112" t="s">
        <v>313</v>
      </c>
      <c r="H5" s="112">
        <v>1</v>
      </c>
      <c r="I5" s="112">
        <v>3</v>
      </c>
      <c r="J5" s="112" t="s">
        <v>313</v>
      </c>
      <c r="K5" s="112">
        <v>1</v>
      </c>
      <c r="L5" s="112">
        <v>4</v>
      </c>
      <c r="M5" s="112">
        <v>4</v>
      </c>
      <c r="N5" s="112">
        <v>1</v>
      </c>
      <c r="O5" s="112">
        <v>3</v>
      </c>
      <c r="P5" s="112" t="s">
        <v>313</v>
      </c>
      <c r="Q5" s="112">
        <v>4</v>
      </c>
      <c r="R5" s="112" t="s">
        <v>313</v>
      </c>
      <c r="S5" s="112" t="s">
        <v>313</v>
      </c>
      <c r="T5" s="112" t="s">
        <v>313</v>
      </c>
      <c r="U5" s="112">
        <v>1</v>
      </c>
      <c r="V5" s="112">
        <v>1</v>
      </c>
      <c r="W5" s="112" t="s">
        <v>313</v>
      </c>
      <c r="X5" s="112" t="s">
        <v>313</v>
      </c>
      <c r="Y5" s="112">
        <v>1</v>
      </c>
      <c r="Z5" s="112">
        <v>4</v>
      </c>
    </row>
    <row r="6" spans="1:26" ht="42" customHeight="1">
      <c r="A6" s="109" t="s">
        <v>209</v>
      </c>
      <c r="B6" s="112">
        <v>1</v>
      </c>
      <c r="C6" s="112" t="s">
        <v>313</v>
      </c>
      <c r="D6" s="112" t="s">
        <v>313</v>
      </c>
      <c r="E6" s="111"/>
      <c r="F6" s="112">
        <v>1</v>
      </c>
      <c r="G6" s="112" t="s">
        <v>313</v>
      </c>
      <c r="H6" s="112" t="s">
        <v>313</v>
      </c>
      <c r="I6" s="112" t="s">
        <v>313</v>
      </c>
      <c r="J6" s="112">
        <v>1</v>
      </c>
      <c r="K6" s="112" t="s">
        <v>313</v>
      </c>
      <c r="L6" s="112" t="s">
        <v>313</v>
      </c>
      <c r="M6" s="112">
        <v>1</v>
      </c>
      <c r="N6" s="112" t="s">
        <v>313</v>
      </c>
      <c r="O6" s="112" t="s">
        <v>313</v>
      </c>
      <c r="P6" s="112">
        <v>1</v>
      </c>
      <c r="Q6" s="112" t="s">
        <v>313</v>
      </c>
      <c r="R6" s="112" t="s">
        <v>313</v>
      </c>
      <c r="S6" s="112" t="s">
        <v>313</v>
      </c>
      <c r="T6" s="112" t="s">
        <v>313</v>
      </c>
      <c r="U6" s="112" t="s">
        <v>313</v>
      </c>
      <c r="V6" s="112" t="s">
        <v>313</v>
      </c>
      <c r="W6" s="112" t="s">
        <v>313</v>
      </c>
      <c r="X6" s="112" t="s">
        <v>313</v>
      </c>
      <c r="Y6" s="112" t="s">
        <v>313</v>
      </c>
      <c r="Z6" s="112">
        <v>1</v>
      </c>
    </row>
    <row r="7" spans="1:26" ht="42" customHeight="1">
      <c r="A7" s="109" t="s">
        <v>236</v>
      </c>
      <c r="B7" s="112">
        <v>1</v>
      </c>
      <c r="C7" s="112" t="s">
        <v>313</v>
      </c>
      <c r="D7" s="112" t="s">
        <v>313</v>
      </c>
      <c r="E7" s="112">
        <v>1</v>
      </c>
      <c r="F7" s="111"/>
      <c r="G7" s="112" t="s">
        <v>313</v>
      </c>
      <c r="H7" s="112" t="s">
        <v>313</v>
      </c>
      <c r="I7" s="112" t="s">
        <v>313</v>
      </c>
      <c r="J7" s="112">
        <v>1</v>
      </c>
      <c r="K7" s="112" t="s">
        <v>313</v>
      </c>
      <c r="L7" s="112" t="s">
        <v>313</v>
      </c>
      <c r="M7" s="112">
        <v>1</v>
      </c>
      <c r="N7" s="112" t="s">
        <v>313</v>
      </c>
      <c r="O7" s="112" t="s">
        <v>313</v>
      </c>
      <c r="P7" s="112">
        <v>1</v>
      </c>
      <c r="Q7" s="112" t="s">
        <v>313</v>
      </c>
      <c r="R7" s="112" t="s">
        <v>313</v>
      </c>
      <c r="S7" s="112" t="s">
        <v>313</v>
      </c>
      <c r="T7" s="112" t="s">
        <v>313</v>
      </c>
      <c r="U7" s="112" t="s">
        <v>313</v>
      </c>
      <c r="V7" s="112" t="s">
        <v>313</v>
      </c>
      <c r="W7" s="112" t="s">
        <v>313</v>
      </c>
      <c r="X7" s="112" t="s">
        <v>313</v>
      </c>
      <c r="Y7" s="112" t="s">
        <v>313</v>
      </c>
      <c r="Z7" s="112">
        <v>1</v>
      </c>
    </row>
    <row r="8" spans="1:26" ht="42" customHeight="1">
      <c r="A8" s="109" t="s">
        <v>203</v>
      </c>
      <c r="B8" s="112" t="s">
        <v>313</v>
      </c>
      <c r="C8" s="112">
        <v>1</v>
      </c>
      <c r="D8" s="112" t="s">
        <v>313</v>
      </c>
      <c r="E8" s="112" t="s">
        <v>313</v>
      </c>
      <c r="F8" s="112" t="s">
        <v>313</v>
      </c>
      <c r="G8" s="111"/>
      <c r="H8" s="112" t="s">
        <v>313</v>
      </c>
      <c r="I8" s="112">
        <v>1</v>
      </c>
      <c r="J8" s="112" t="s">
        <v>313</v>
      </c>
      <c r="K8" s="112" t="s">
        <v>313</v>
      </c>
      <c r="L8" s="112">
        <v>1</v>
      </c>
      <c r="M8" s="112" t="s">
        <v>313</v>
      </c>
      <c r="N8" s="112" t="s">
        <v>313</v>
      </c>
      <c r="O8" s="112">
        <v>1</v>
      </c>
      <c r="P8" s="112" t="s">
        <v>313</v>
      </c>
      <c r="Q8" s="112" t="s">
        <v>313</v>
      </c>
      <c r="R8" s="112">
        <v>1</v>
      </c>
      <c r="S8" s="112">
        <v>1</v>
      </c>
      <c r="T8" s="112" t="s">
        <v>313</v>
      </c>
      <c r="U8" s="112" t="s">
        <v>313</v>
      </c>
      <c r="V8" s="112" t="s">
        <v>313</v>
      </c>
      <c r="W8" s="112" t="s">
        <v>313</v>
      </c>
      <c r="X8" s="112" t="s">
        <v>313</v>
      </c>
      <c r="Y8" s="112" t="s">
        <v>313</v>
      </c>
      <c r="Z8" s="112" t="s">
        <v>313</v>
      </c>
    </row>
    <row r="9" spans="1:26" ht="42" customHeight="1">
      <c r="A9" s="109" t="s">
        <v>230</v>
      </c>
      <c r="B9" s="112">
        <v>1</v>
      </c>
      <c r="C9" s="112" t="s">
        <v>313</v>
      </c>
      <c r="D9" s="112">
        <v>1</v>
      </c>
      <c r="E9" s="112" t="s">
        <v>313</v>
      </c>
      <c r="F9" s="112" t="s">
        <v>313</v>
      </c>
      <c r="G9" s="112" t="s">
        <v>313</v>
      </c>
      <c r="H9" s="111"/>
      <c r="I9" s="112" t="s">
        <v>313</v>
      </c>
      <c r="J9" s="112" t="s">
        <v>313</v>
      </c>
      <c r="K9" s="112" t="s">
        <v>313</v>
      </c>
      <c r="L9" s="112" t="s">
        <v>313</v>
      </c>
      <c r="M9" s="112">
        <v>1</v>
      </c>
      <c r="N9" s="112" t="s">
        <v>313</v>
      </c>
      <c r="O9" s="112">
        <v>1</v>
      </c>
      <c r="P9" s="112" t="s">
        <v>313</v>
      </c>
      <c r="Q9" s="112" t="s">
        <v>313</v>
      </c>
      <c r="R9" s="112" t="s">
        <v>313</v>
      </c>
      <c r="S9" s="112" t="s">
        <v>313</v>
      </c>
      <c r="T9" s="112" t="s">
        <v>313</v>
      </c>
      <c r="U9" s="112" t="s">
        <v>313</v>
      </c>
      <c r="V9" s="112" t="s">
        <v>313</v>
      </c>
      <c r="W9" s="112" t="s">
        <v>313</v>
      </c>
      <c r="X9" s="112" t="s">
        <v>313</v>
      </c>
      <c r="Y9" s="112" t="s">
        <v>313</v>
      </c>
      <c r="Z9" s="112" t="s">
        <v>313</v>
      </c>
    </row>
    <row r="10" spans="1:26" ht="42" customHeight="1">
      <c r="A10" s="109" t="s">
        <v>121</v>
      </c>
      <c r="B10" s="112">
        <v>2</v>
      </c>
      <c r="C10" s="112">
        <v>2</v>
      </c>
      <c r="D10" s="112">
        <v>3</v>
      </c>
      <c r="E10" s="112" t="s">
        <v>313</v>
      </c>
      <c r="F10" s="112" t="s">
        <v>313</v>
      </c>
      <c r="G10" s="112">
        <v>1</v>
      </c>
      <c r="H10" s="112" t="s">
        <v>313</v>
      </c>
      <c r="I10" s="111"/>
      <c r="J10" s="112" t="s">
        <v>313</v>
      </c>
      <c r="K10" s="112">
        <v>1</v>
      </c>
      <c r="L10" s="113">
        <v>6</v>
      </c>
      <c r="M10" s="112">
        <v>2</v>
      </c>
      <c r="N10" s="112">
        <v>1</v>
      </c>
      <c r="O10" s="112">
        <v>1</v>
      </c>
      <c r="P10" s="112">
        <v>1</v>
      </c>
      <c r="Q10" s="112">
        <v>4</v>
      </c>
      <c r="R10" s="112">
        <v>1</v>
      </c>
      <c r="S10" s="112">
        <v>1</v>
      </c>
      <c r="T10" s="112">
        <v>1</v>
      </c>
      <c r="U10" s="112">
        <v>1</v>
      </c>
      <c r="V10" s="112">
        <v>1</v>
      </c>
      <c r="W10" s="112" t="s">
        <v>313</v>
      </c>
      <c r="X10" s="112" t="s">
        <v>313</v>
      </c>
      <c r="Y10" s="112">
        <v>1</v>
      </c>
      <c r="Z10" s="112">
        <v>2</v>
      </c>
    </row>
    <row r="11" spans="1:26" ht="42" customHeight="1">
      <c r="A11" s="109" t="s">
        <v>312</v>
      </c>
      <c r="B11" s="112">
        <v>1</v>
      </c>
      <c r="C11" s="112" t="s">
        <v>313</v>
      </c>
      <c r="D11" s="112" t="s">
        <v>313</v>
      </c>
      <c r="E11" s="112">
        <v>1</v>
      </c>
      <c r="F11" s="112">
        <v>1</v>
      </c>
      <c r="G11" s="112" t="s">
        <v>313</v>
      </c>
      <c r="H11" s="112" t="s">
        <v>313</v>
      </c>
      <c r="I11" s="112" t="s">
        <v>313</v>
      </c>
      <c r="J11" s="111"/>
      <c r="K11" s="112" t="s">
        <v>313</v>
      </c>
      <c r="L11" s="112">
        <v>1</v>
      </c>
      <c r="M11" s="112">
        <v>1</v>
      </c>
      <c r="N11" s="112" t="s">
        <v>313</v>
      </c>
      <c r="O11" s="112" t="s">
        <v>313</v>
      </c>
      <c r="P11" s="112">
        <v>2</v>
      </c>
      <c r="Q11" s="112" t="s">
        <v>313</v>
      </c>
      <c r="R11" s="112" t="s">
        <v>313</v>
      </c>
      <c r="S11" s="112" t="s">
        <v>313</v>
      </c>
      <c r="T11" s="112" t="s">
        <v>313</v>
      </c>
      <c r="U11" s="112" t="s">
        <v>313</v>
      </c>
      <c r="V11" s="112" t="s">
        <v>313</v>
      </c>
      <c r="W11" s="112" t="s">
        <v>313</v>
      </c>
      <c r="X11" s="112" t="s">
        <v>313</v>
      </c>
      <c r="Y11" s="112" t="s">
        <v>313</v>
      </c>
      <c r="Z11" s="112">
        <v>1</v>
      </c>
    </row>
    <row r="12" spans="1:26" ht="42" customHeight="1">
      <c r="A12" s="109" t="s">
        <v>183</v>
      </c>
      <c r="B12" s="112" t="s">
        <v>313</v>
      </c>
      <c r="C12" s="112" t="s">
        <v>313</v>
      </c>
      <c r="D12" s="112">
        <v>1</v>
      </c>
      <c r="E12" s="112" t="s">
        <v>313</v>
      </c>
      <c r="F12" s="112" t="s">
        <v>313</v>
      </c>
      <c r="G12" s="112" t="s">
        <v>313</v>
      </c>
      <c r="H12" s="112" t="s">
        <v>313</v>
      </c>
      <c r="I12" s="112">
        <v>1</v>
      </c>
      <c r="J12" s="112" t="s">
        <v>313</v>
      </c>
      <c r="K12" s="111"/>
      <c r="L12" s="112">
        <v>1</v>
      </c>
      <c r="M12" s="112" t="s">
        <v>313</v>
      </c>
      <c r="N12" s="112" t="s">
        <v>313</v>
      </c>
      <c r="O12" s="112" t="s">
        <v>313</v>
      </c>
      <c r="P12" s="112" t="s">
        <v>313</v>
      </c>
      <c r="Q12" s="112">
        <v>1</v>
      </c>
      <c r="R12" s="112" t="s">
        <v>313</v>
      </c>
      <c r="S12" s="112" t="s">
        <v>313</v>
      </c>
      <c r="T12" s="112" t="s">
        <v>313</v>
      </c>
      <c r="U12" s="112" t="s">
        <v>313</v>
      </c>
      <c r="V12" s="112" t="s">
        <v>313</v>
      </c>
      <c r="W12" s="112" t="s">
        <v>313</v>
      </c>
      <c r="X12" s="112" t="s">
        <v>313</v>
      </c>
      <c r="Y12" s="112">
        <v>1</v>
      </c>
      <c r="Z12" s="112" t="s">
        <v>313</v>
      </c>
    </row>
    <row r="13" spans="1:26" ht="42" customHeight="1">
      <c r="A13" s="109" t="s">
        <v>102</v>
      </c>
      <c r="B13" s="112">
        <v>2</v>
      </c>
      <c r="C13" s="112">
        <v>2</v>
      </c>
      <c r="D13" s="112">
        <v>4</v>
      </c>
      <c r="E13" s="112" t="s">
        <v>313</v>
      </c>
      <c r="F13" s="112" t="s">
        <v>313</v>
      </c>
      <c r="G13" s="112">
        <v>1</v>
      </c>
      <c r="H13" s="112" t="s">
        <v>313</v>
      </c>
      <c r="I13" s="113">
        <v>6</v>
      </c>
      <c r="J13" s="112">
        <v>1</v>
      </c>
      <c r="K13" s="112">
        <v>1</v>
      </c>
      <c r="L13" s="111"/>
      <c r="M13" s="113">
        <v>6</v>
      </c>
      <c r="N13" s="112">
        <v>1</v>
      </c>
      <c r="O13" s="112">
        <v>2</v>
      </c>
      <c r="P13" s="112">
        <v>4</v>
      </c>
      <c r="Q13" s="112">
        <v>3</v>
      </c>
      <c r="R13" s="112">
        <v>3</v>
      </c>
      <c r="S13" s="112">
        <v>1</v>
      </c>
      <c r="T13" s="112">
        <v>1</v>
      </c>
      <c r="U13" s="112">
        <v>2</v>
      </c>
      <c r="V13" s="112">
        <v>1</v>
      </c>
      <c r="W13" s="112" t="s">
        <v>313</v>
      </c>
      <c r="X13" s="112" t="s">
        <v>313</v>
      </c>
      <c r="Y13" s="112">
        <v>1</v>
      </c>
      <c r="Z13" s="112">
        <v>4</v>
      </c>
    </row>
    <row r="14" spans="1:26" ht="42" customHeight="1">
      <c r="A14" s="109" t="s">
        <v>105</v>
      </c>
      <c r="B14" s="112">
        <v>4</v>
      </c>
      <c r="C14" s="112">
        <v>1</v>
      </c>
      <c r="D14" s="112">
        <v>4</v>
      </c>
      <c r="E14" s="112">
        <v>1</v>
      </c>
      <c r="F14" s="112">
        <v>1</v>
      </c>
      <c r="G14" s="112" t="s">
        <v>313</v>
      </c>
      <c r="H14" s="112">
        <v>1</v>
      </c>
      <c r="I14" s="112">
        <v>2</v>
      </c>
      <c r="J14" s="112">
        <v>1</v>
      </c>
      <c r="K14" s="112" t="s">
        <v>313</v>
      </c>
      <c r="L14" s="113">
        <v>6</v>
      </c>
      <c r="M14" s="111"/>
      <c r="N14" s="112">
        <v>1</v>
      </c>
      <c r="O14" s="113">
        <v>6</v>
      </c>
      <c r="P14" s="112">
        <v>3</v>
      </c>
      <c r="Q14" s="112">
        <v>3</v>
      </c>
      <c r="R14" s="112">
        <v>1</v>
      </c>
      <c r="S14" s="112" t="s">
        <v>313</v>
      </c>
      <c r="T14" s="112">
        <v>1</v>
      </c>
      <c r="U14" s="112">
        <v>1</v>
      </c>
      <c r="V14" s="112" t="s">
        <v>313</v>
      </c>
      <c r="W14" s="112">
        <v>1</v>
      </c>
      <c r="X14" s="112">
        <v>1</v>
      </c>
      <c r="Y14" s="112" t="s">
        <v>313</v>
      </c>
      <c r="Z14" s="112">
        <v>4</v>
      </c>
    </row>
    <row r="15" spans="1:26" ht="42" customHeight="1">
      <c r="A15" s="109" t="s">
        <v>198</v>
      </c>
      <c r="B15" s="112" t="s">
        <v>313</v>
      </c>
      <c r="C15" s="112" t="s">
        <v>313</v>
      </c>
      <c r="D15" s="112">
        <v>1</v>
      </c>
      <c r="E15" s="112" t="s">
        <v>313</v>
      </c>
      <c r="F15" s="112" t="s">
        <v>313</v>
      </c>
      <c r="G15" s="112" t="s">
        <v>313</v>
      </c>
      <c r="H15" s="112" t="s">
        <v>313</v>
      </c>
      <c r="I15" s="112">
        <v>1</v>
      </c>
      <c r="J15" s="112" t="s">
        <v>313</v>
      </c>
      <c r="K15" s="112" t="s">
        <v>313</v>
      </c>
      <c r="L15" s="112">
        <v>1</v>
      </c>
      <c r="M15" s="112">
        <v>1</v>
      </c>
      <c r="N15" s="111"/>
      <c r="O15" s="112" t="s">
        <v>313</v>
      </c>
      <c r="P15" s="112" t="s">
        <v>313</v>
      </c>
      <c r="Q15" s="112">
        <v>1</v>
      </c>
      <c r="R15" s="112" t="s">
        <v>313</v>
      </c>
      <c r="S15" s="112" t="s">
        <v>313</v>
      </c>
      <c r="T15" s="112" t="s">
        <v>313</v>
      </c>
      <c r="U15" s="112" t="s">
        <v>313</v>
      </c>
      <c r="V15" s="112" t="s">
        <v>313</v>
      </c>
      <c r="W15" s="112" t="s">
        <v>313</v>
      </c>
      <c r="X15" s="112" t="s">
        <v>313</v>
      </c>
      <c r="Y15" s="112" t="s">
        <v>313</v>
      </c>
      <c r="Z15" s="112" t="s">
        <v>313</v>
      </c>
    </row>
    <row r="16" spans="1:26" ht="42" customHeight="1">
      <c r="A16" s="109" t="s">
        <v>114</v>
      </c>
      <c r="B16" s="112">
        <v>4</v>
      </c>
      <c r="C16" s="112">
        <v>2</v>
      </c>
      <c r="D16" s="112">
        <v>3</v>
      </c>
      <c r="E16" s="112" t="s">
        <v>313</v>
      </c>
      <c r="F16" s="112" t="s">
        <v>313</v>
      </c>
      <c r="G16" s="112">
        <v>1</v>
      </c>
      <c r="H16" s="112">
        <v>1</v>
      </c>
      <c r="I16" s="112">
        <v>1</v>
      </c>
      <c r="J16" s="112" t="s">
        <v>313</v>
      </c>
      <c r="K16" s="112" t="s">
        <v>313</v>
      </c>
      <c r="L16" s="112">
        <v>2</v>
      </c>
      <c r="M16" s="113">
        <v>6</v>
      </c>
      <c r="N16" s="112" t="s">
        <v>313</v>
      </c>
      <c r="O16" s="111"/>
      <c r="P16" s="112">
        <v>4</v>
      </c>
      <c r="Q16" s="112">
        <v>2</v>
      </c>
      <c r="R16" s="112">
        <v>2</v>
      </c>
      <c r="S16" s="112">
        <v>1</v>
      </c>
      <c r="T16" s="112" t="s">
        <v>313</v>
      </c>
      <c r="U16" s="112" t="s">
        <v>313</v>
      </c>
      <c r="V16" s="112" t="s">
        <v>313</v>
      </c>
      <c r="W16" s="112">
        <v>1</v>
      </c>
      <c r="X16" s="112">
        <v>1</v>
      </c>
      <c r="Y16" s="112" t="s">
        <v>313</v>
      </c>
      <c r="Z16" s="112">
        <v>2</v>
      </c>
    </row>
    <row r="17" spans="1:26" ht="42" customHeight="1">
      <c r="A17" s="109" t="s">
        <v>124</v>
      </c>
      <c r="B17" s="112">
        <v>3</v>
      </c>
      <c r="C17" s="112">
        <v>2</v>
      </c>
      <c r="D17" s="112" t="s">
        <v>313</v>
      </c>
      <c r="E17" s="112">
        <v>1</v>
      </c>
      <c r="F17" s="112">
        <v>1</v>
      </c>
      <c r="G17" s="112" t="s">
        <v>313</v>
      </c>
      <c r="H17" s="112" t="s">
        <v>313</v>
      </c>
      <c r="I17" s="112">
        <v>1</v>
      </c>
      <c r="J17" s="112">
        <v>2</v>
      </c>
      <c r="K17" s="112" t="s">
        <v>313</v>
      </c>
      <c r="L17" s="112">
        <v>4</v>
      </c>
      <c r="M17" s="112">
        <v>3</v>
      </c>
      <c r="N17" s="112" t="s">
        <v>313</v>
      </c>
      <c r="O17" s="112">
        <v>4</v>
      </c>
      <c r="P17" s="111"/>
      <c r="Q17" s="112">
        <v>2</v>
      </c>
      <c r="R17" s="112">
        <v>1</v>
      </c>
      <c r="S17" s="112" t="s">
        <v>313</v>
      </c>
      <c r="T17" s="112" t="s">
        <v>313</v>
      </c>
      <c r="U17" s="112">
        <v>2</v>
      </c>
      <c r="V17" s="112" t="s">
        <v>313</v>
      </c>
      <c r="W17" s="112">
        <v>1</v>
      </c>
      <c r="X17" s="112">
        <v>1</v>
      </c>
      <c r="Y17" s="112" t="s">
        <v>313</v>
      </c>
      <c r="Z17" s="112">
        <v>4</v>
      </c>
    </row>
    <row r="18" spans="1:26" ht="42" customHeight="1">
      <c r="A18" s="109" t="s">
        <v>113</v>
      </c>
      <c r="B18" s="112" t="s">
        <v>313</v>
      </c>
      <c r="C18" s="112">
        <v>1</v>
      </c>
      <c r="D18" s="112">
        <v>4</v>
      </c>
      <c r="E18" s="112" t="s">
        <v>313</v>
      </c>
      <c r="F18" s="112" t="s">
        <v>313</v>
      </c>
      <c r="G18" s="112" t="s">
        <v>313</v>
      </c>
      <c r="H18" s="112" t="s">
        <v>313</v>
      </c>
      <c r="I18" s="112">
        <v>4</v>
      </c>
      <c r="J18" s="112" t="s">
        <v>313</v>
      </c>
      <c r="K18" s="112">
        <v>1</v>
      </c>
      <c r="L18" s="112">
        <v>3</v>
      </c>
      <c r="M18" s="112">
        <v>3</v>
      </c>
      <c r="N18" s="112">
        <v>1</v>
      </c>
      <c r="O18" s="112">
        <v>2</v>
      </c>
      <c r="P18" s="112">
        <v>2</v>
      </c>
      <c r="Q18" s="111"/>
      <c r="R18" s="112" t="s">
        <v>313</v>
      </c>
      <c r="S18" s="112" t="s">
        <v>313</v>
      </c>
      <c r="T18" s="112">
        <v>1</v>
      </c>
      <c r="U18" s="112">
        <v>1</v>
      </c>
      <c r="V18" s="112" t="s">
        <v>313</v>
      </c>
      <c r="W18" s="112" t="s">
        <v>313</v>
      </c>
      <c r="X18" s="112" t="s">
        <v>313</v>
      </c>
      <c r="Y18" s="112">
        <v>1</v>
      </c>
      <c r="Z18" s="112">
        <v>1</v>
      </c>
    </row>
    <row r="19" spans="1:26" ht="42" customHeight="1">
      <c r="A19" s="109" t="s">
        <v>125</v>
      </c>
      <c r="B19" s="112">
        <v>1</v>
      </c>
      <c r="C19" s="112">
        <v>1</v>
      </c>
      <c r="D19" s="112" t="s">
        <v>313</v>
      </c>
      <c r="E19" s="112" t="s">
        <v>313</v>
      </c>
      <c r="F19" s="112" t="s">
        <v>313</v>
      </c>
      <c r="G19" s="112">
        <v>1</v>
      </c>
      <c r="H19" s="112" t="s">
        <v>313</v>
      </c>
      <c r="I19" s="112">
        <v>1</v>
      </c>
      <c r="J19" s="112" t="s">
        <v>313</v>
      </c>
      <c r="K19" s="112" t="s">
        <v>313</v>
      </c>
      <c r="L19" s="112">
        <v>3</v>
      </c>
      <c r="M19" s="112">
        <v>1</v>
      </c>
      <c r="N19" s="112" t="s">
        <v>313</v>
      </c>
      <c r="O19" s="112">
        <v>2</v>
      </c>
      <c r="P19" s="112">
        <v>1</v>
      </c>
      <c r="Q19" s="112" t="s">
        <v>313</v>
      </c>
      <c r="R19" s="111"/>
      <c r="S19" s="112">
        <v>1</v>
      </c>
      <c r="T19" s="112">
        <v>1</v>
      </c>
      <c r="U19" s="112" t="s">
        <v>313</v>
      </c>
      <c r="V19" s="112" t="s">
        <v>313</v>
      </c>
      <c r="W19" s="112" t="s">
        <v>313</v>
      </c>
      <c r="X19" s="112" t="s">
        <v>313</v>
      </c>
      <c r="Y19" s="112" t="s">
        <v>313</v>
      </c>
      <c r="Z19" s="112" t="s">
        <v>313</v>
      </c>
    </row>
    <row r="20" spans="1:26" ht="42" customHeight="1">
      <c r="A20" s="109" t="s">
        <v>175</v>
      </c>
      <c r="B20" s="112" t="s">
        <v>313</v>
      </c>
      <c r="C20" s="112">
        <v>1</v>
      </c>
      <c r="D20" s="112" t="s">
        <v>313</v>
      </c>
      <c r="E20" s="112" t="s">
        <v>313</v>
      </c>
      <c r="F20" s="112" t="s">
        <v>313</v>
      </c>
      <c r="G20" s="112">
        <v>1</v>
      </c>
      <c r="H20" s="112" t="s">
        <v>313</v>
      </c>
      <c r="I20" s="112">
        <v>1</v>
      </c>
      <c r="J20" s="112" t="s">
        <v>313</v>
      </c>
      <c r="K20" s="112" t="s">
        <v>313</v>
      </c>
      <c r="L20" s="112">
        <v>1</v>
      </c>
      <c r="M20" s="112" t="s">
        <v>313</v>
      </c>
      <c r="N20" s="112" t="s">
        <v>313</v>
      </c>
      <c r="O20" s="112">
        <v>1</v>
      </c>
      <c r="P20" s="112" t="s">
        <v>313</v>
      </c>
      <c r="Q20" s="112" t="s">
        <v>313</v>
      </c>
      <c r="R20" s="112">
        <v>1</v>
      </c>
      <c r="S20" s="111"/>
      <c r="T20" s="112" t="s">
        <v>313</v>
      </c>
      <c r="U20" s="112" t="s">
        <v>313</v>
      </c>
      <c r="V20" s="112" t="s">
        <v>313</v>
      </c>
      <c r="W20" s="112" t="s">
        <v>313</v>
      </c>
      <c r="X20" s="112" t="s">
        <v>313</v>
      </c>
      <c r="Y20" s="112" t="s">
        <v>313</v>
      </c>
      <c r="Z20" s="112" t="s">
        <v>313</v>
      </c>
    </row>
    <row r="21" spans="1:26" ht="42" customHeight="1">
      <c r="A21" s="109" t="s">
        <v>139</v>
      </c>
      <c r="B21" s="112" t="s">
        <v>313</v>
      </c>
      <c r="C21" s="112" t="s">
        <v>313</v>
      </c>
      <c r="D21" s="112" t="s">
        <v>313</v>
      </c>
      <c r="E21" s="112" t="s">
        <v>313</v>
      </c>
      <c r="F21" s="112" t="s">
        <v>313</v>
      </c>
      <c r="G21" s="112" t="s">
        <v>313</v>
      </c>
      <c r="H21" s="112" t="s">
        <v>313</v>
      </c>
      <c r="I21" s="112">
        <v>1</v>
      </c>
      <c r="J21" s="112" t="s">
        <v>313</v>
      </c>
      <c r="K21" s="112" t="s">
        <v>313</v>
      </c>
      <c r="L21" s="112">
        <v>1</v>
      </c>
      <c r="M21" s="112">
        <v>1</v>
      </c>
      <c r="N21" s="112" t="s">
        <v>313</v>
      </c>
      <c r="O21" s="112" t="s">
        <v>313</v>
      </c>
      <c r="P21" s="112" t="s">
        <v>313</v>
      </c>
      <c r="Q21" s="112">
        <v>1</v>
      </c>
      <c r="R21" s="112">
        <v>1</v>
      </c>
      <c r="S21" s="112" t="s">
        <v>313</v>
      </c>
      <c r="T21" s="111"/>
      <c r="U21" s="112" t="s">
        <v>313</v>
      </c>
      <c r="V21" s="112" t="s">
        <v>313</v>
      </c>
      <c r="W21" s="112" t="s">
        <v>313</v>
      </c>
      <c r="X21" s="112" t="s">
        <v>313</v>
      </c>
      <c r="Y21" s="112" t="s">
        <v>313</v>
      </c>
      <c r="Z21" s="112" t="s">
        <v>313</v>
      </c>
    </row>
    <row r="22" spans="1:26" ht="42" customHeight="1">
      <c r="A22" s="109" t="s">
        <v>188</v>
      </c>
      <c r="B22" s="112" t="s">
        <v>313</v>
      </c>
      <c r="C22" s="112" t="s">
        <v>313</v>
      </c>
      <c r="D22" s="112">
        <v>1</v>
      </c>
      <c r="E22" s="112" t="s">
        <v>313</v>
      </c>
      <c r="F22" s="112" t="s">
        <v>313</v>
      </c>
      <c r="G22" s="112" t="s">
        <v>313</v>
      </c>
      <c r="H22" s="112" t="s">
        <v>313</v>
      </c>
      <c r="I22" s="112">
        <v>1</v>
      </c>
      <c r="J22" s="112" t="s">
        <v>313</v>
      </c>
      <c r="K22" s="112" t="s">
        <v>313</v>
      </c>
      <c r="L22" s="112">
        <v>2</v>
      </c>
      <c r="M22" s="112">
        <v>1</v>
      </c>
      <c r="N22" s="112" t="s">
        <v>313</v>
      </c>
      <c r="O22" s="112" t="s">
        <v>313</v>
      </c>
      <c r="P22" s="112">
        <v>2</v>
      </c>
      <c r="Q22" s="112">
        <v>1</v>
      </c>
      <c r="R22" s="112" t="s">
        <v>313</v>
      </c>
      <c r="S22" s="112" t="s">
        <v>313</v>
      </c>
      <c r="T22" s="112" t="s">
        <v>313</v>
      </c>
      <c r="U22" s="111"/>
      <c r="V22" s="112">
        <v>1</v>
      </c>
      <c r="W22" s="112" t="s">
        <v>313</v>
      </c>
      <c r="X22" s="112" t="s">
        <v>313</v>
      </c>
      <c r="Y22" s="112" t="s">
        <v>313</v>
      </c>
      <c r="Z22" s="112">
        <v>2</v>
      </c>
    </row>
    <row r="23" spans="1:26" ht="42" customHeight="1">
      <c r="A23" s="109" t="s">
        <v>157</v>
      </c>
      <c r="B23" s="112" t="s">
        <v>313</v>
      </c>
      <c r="C23" s="112" t="s">
        <v>313</v>
      </c>
      <c r="D23" s="112">
        <v>1</v>
      </c>
      <c r="E23" s="112" t="s">
        <v>313</v>
      </c>
      <c r="F23" s="112" t="s">
        <v>313</v>
      </c>
      <c r="G23" s="112" t="s">
        <v>313</v>
      </c>
      <c r="H23" s="112" t="s">
        <v>313</v>
      </c>
      <c r="I23" s="112">
        <v>1</v>
      </c>
      <c r="J23" s="112" t="s">
        <v>313</v>
      </c>
      <c r="K23" s="112" t="s">
        <v>313</v>
      </c>
      <c r="L23" s="112">
        <v>1</v>
      </c>
      <c r="M23" s="112" t="s">
        <v>313</v>
      </c>
      <c r="N23" s="112" t="s">
        <v>313</v>
      </c>
      <c r="O23" s="112" t="s">
        <v>313</v>
      </c>
      <c r="P23" s="112" t="s">
        <v>313</v>
      </c>
      <c r="Q23" s="112" t="s">
        <v>313</v>
      </c>
      <c r="R23" s="112" t="s">
        <v>313</v>
      </c>
      <c r="S23" s="112" t="s">
        <v>313</v>
      </c>
      <c r="T23" s="112" t="s">
        <v>313</v>
      </c>
      <c r="U23" s="112">
        <v>1</v>
      </c>
      <c r="V23" s="111"/>
      <c r="W23" s="112" t="s">
        <v>313</v>
      </c>
      <c r="X23" s="112" t="s">
        <v>313</v>
      </c>
      <c r="Y23" s="112" t="s">
        <v>313</v>
      </c>
      <c r="Z23" s="112">
        <v>1</v>
      </c>
    </row>
    <row r="24" spans="1:26" ht="42" customHeight="1">
      <c r="A24" s="109" t="s">
        <v>172</v>
      </c>
      <c r="B24" s="112">
        <v>1</v>
      </c>
      <c r="C24" s="112" t="s">
        <v>313</v>
      </c>
      <c r="D24" s="112" t="s">
        <v>313</v>
      </c>
      <c r="E24" s="112" t="s">
        <v>313</v>
      </c>
      <c r="F24" s="112" t="s">
        <v>313</v>
      </c>
      <c r="G24" s="112" t="s">
        <v>313</v>
      </c>
      <c r="H24" s="112" t="s">
        <v>313</v>
      </c>
      <c r="I24" s="112" t="s">
        <v>313</v>
      </c>
      <c r="J24" s="112" t="s">
        <v>313</v>
      </c>
      <c r="K24" s="112" t="s">
        <v>313</v>
      </c>
      <c r="L24" s="112" t="s">
        <v>313</v>
      </c>
      <c r="M24" s="112">
        <v>1</v>
      </c>
      <c r="N24" s="112" t="s">
        <v>313</v>
      </c>
      <c r="O24" s="112">
        <v>1</v>
      </c>
      <c r="P24" s="112">
        <v>1</v>
      </c>
      <c r="Q24" s="112" t="s">
        <v>313</v>
      </c>
      <c r="R24" s="112" t="s">
        <v>313</v>
      </c>
      <c r="S24" s="112" t="s">
        <v>313</v>
      </c>
      <c r="T24" s="112" t="s">
        <v>313</v>
      </c>
      <c r="U24" s="112" t="s">
        <v>313</v>
      </c>
      <c r="V24" s="112" t="s">
        <v>313</v>
      </c>
      <c r="W24" s="111"/>
      <c r="X24" s="112" t="s">
        <v>313</v>
      </c>
      <c r="Y24" s="112" t="s">
        <v>313</v>
      </c>
      <c r="Z24" s="112" t="s">
        <v>313</v>
      </c>
    </row>
    <row r="25" spans="1:26" ht="42" customHeight="1">
      <c r="A25" s="109" t="s">
        <v>224</v>
      </c>
      <c r="B25" s="112" t="s">
        <v>313</v>
      </c>
      <c r="C25" s="112">
        <v>1</v>
      </c>
      <c r="D25" s="112" t="s">
        <v>313</v>
      </c>
      <c r="E25" s="112" t="s">
        <v>313</v>
      </c>
      <c r="F25" s="112" t="s">
        <v>313</v>
      </c>
      <c r="G25" s="112" t="s">
        <v>313</v>
      </c>
      <c r="H25" s="112" t="s">
        <v>313</v>
      </c>
      <c r="I25" s="112" t="s">
        <v>313</v>
      </c>
      <c r="J25" s="112" t="s">
        <v>313</v>
      </c>
      <c r="K25" s="112" t="s">
        <v>313</v>
      </c>
      <c r="L25" s="112" t="s">
        <v>313</v>
      </c>
      <c r="M25" s="112">
        <v>1</v>
      </c>
      <c r="N25" s="112" t="s">
        <v>313</v>
      </c>
      <c r="O25" s="112">
        <v>1</v>
      </c>
      <c r="P25" s="112">
        <v>1</v>
      </c>
      <c r="Q25" s="112" t="s">
        <v>313</v>
      </c>
      <c r="R25" s="112" t="s">
        <v>313</v>
      </c>
      <c r="S25" s="112" t="s">
        <v>313</v>
      </c>
      <c r="T25" s="112" t="s">
        <v>313</v>
      </c>
      <c r="U25" s="112" t="s">
        <v>313</v>
      </c>
      <c r="V25" s="112" t="s">
        <v>313</v>
      </c>
      <c r="W25" s="112" t="s">
        <v>313</v>
      </c>
      <c r="X25" s="111"/>
      <c r="Y25" s="112" t="s">
        <v>313</v>
      </c>
      <c r="Z25" s="112">
        <v>1</v>
      </c>
    </row>
    <row r="26" spans="1:26" ht="42" customHeight="1">
      <c r="A26" s="109" t="s">
        <v>152</v>
      </c>
      <c r="B26" s="112" t="s">
        <v>313</v>
      </c>
      <c r="C26" s="112" t="s">
        <v>313</v>
      </c>
      <c r="D26" s="112">
        <v>1</v>
      </c>
      <c r="E26" s="112" t="s">
        <v>313</v>
      </c>
      <c r="F26" s="112" t="s">
        <v>313</v>
      </c>
      <c r="G26" s="112" t="s">
        <v>313</v>
      </c>
      <c r="H26" s="112" t="s">
        <v>313</v>
      </c>
      <c r="I26" s="112">
        <v>1</v>
      </c>
      <c r="J26" s="112" t="s">
        <v>313</v>
      </c>
      <c r="K26" s="112">
        <v>1</v>
      </c>
      <c r="L26" s="112">
        <v>1</v>
      </c>
      <c r="M26" s="112" t="s">
        <v>313</v>
      </c>
      <c r="N26" s="112" t="s">
        <v>313</v>
      </c>
      <c r="O26" s="112" t="s">
        <v>313</v>
      </c>
      <c r="P26" s="112" t="s">
        <v>313</v>
      </c>
      <c r="Q26" s="112">
        <v>1</v>
      </c>
      <c r="R26" s="112" t="s">
        <v>313</v>
      </c>
      <c r="S26" s="112" t="s">
        <v>313</v>
      </c>
      <c r="T26" s="112" t="s">
        <v>313</v>
      </c>
      <c r="U26" s="112" t="s">
        <v>313</v>
      </c>
      <c r="V26" s="112" t="s">
        <v>313</v>
      </c>
      <c r="W26" s="112" t="s">
        <v>313</v>
      </c>
      <c r="X26" s="112" t="s">
        <v>313</v>
      </c>
      <c r="Y26" s="111"/>
      <c r="Z26" s="112" t="s">
        <v>313</v>
      </c>
    </row>
    <row r="27" spans="1:26" ht="42" customHeight="1">
      <c r="A27" s="109" t="s">
        <v>142</v>
      </c>
      <c r="B27" s="112">
        <v>2</v>
      </c>
      <c r="C27" s="112">
        <v>1</v>
      </c>
      <c r="D27" s="112">
        <v>4</v>
      </c>
      <c r="E27" s="112">
        <v>1</v>
      </c>
      <c r="F27" s="112">
        <v>1</v>
      </c>
      <c r="G27" s="112" t="s">
        <v>313</v>
      </c>
      <c r="H27" s="112" t="s">
        <v>313</v>
      </c>
      <c r="I27" s="112">
        <v>2</v>
      </c>
      <c r="J27" s="112">
        <v>1</v>
      </c>
      <c r="K27" s="112" t="s">
        <v>313</v>
      </c>
      <c r="L27" s="112">
        <v>4</v>
      </c>
      <c r="M27" s="112">
        <v>4</v>
      </c>
      <c r="N27" s="112" t="s">
        <v>313</v>
      </c>
      <c r="O27" s="112">
        <v>2</v>
      </c>
      <c r="P27" s="112">
        <v>4</v>
      </c>
      <c r="Q27" s="112">
        <v>1</v>
      </c>
      <c r="R27" s="112" t="s">
        <v>313</v>
      </c>
      <c r="S27" s="112" t="s">
        <v>313</v>
      </c>
      <c r="T27" s="112" t="s">
        <v>313</v>
      </c>
      <c r="U27" s="112">
        <v>2</v>
      </c>
      <c r="V27" s="112">
        <v>1</v>
      </c>
      <c r="W27" s="112" t="s">
        <v>313</v>
      </c>
      <c r="X27" s="112">
        <v>1</v>
      </c>
      <c r="Y27" s="112" t="s">
        <v>313</v>
      </c>
      <c r="Z27" s="111"/>
    </row>
    <row r="28" ht="12.75"/>
    <row r="29" spans="1:26" ht="42" customHeight="1">
      <c r="A29" s="147" t="s">
        <v>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2:26" ht="42" customHeight="1">
      <c r="B30" s="110" t="s">
        <v>133</v>
      </c>
      <c r="C30" s="110" t="s">
        <v>195</v>
      </c>
      <c r="D30" s="110" t="s">
        <v>132</v>
      </c>
      <c r="E30" s="110" t="s">
        <v>209</v>
      </c>
      <c r="F30" s="110" t="s">
        <v>236</v>
      </c>
      <c r="G30" s="110" t="s">
        <v>203</v>
      </c>
      <c r="H30" s="110" t="s">
        <v>230</v>
      </c>
      <c r="I30" s="110" t="s">
        <v>121</v>
      </c>
      <c r="J30" s="110" t="s">
        <v>312</v>
      </c>
      <c r="K30" s="110" t="s">
        <v>183</v>
      </c>
      <c r="L30" s="110" t="s">
        <v>102</v>
      </c>
      <c r="M30" s="110" t="s">
        <v>105</v>
      </c>
      <c r="N30" s="110" t="s">
        <v>198</v>
      </c>
      <c r="O30" s="110" t="s">
        <v>114</v>
      </c>
      <c r="P30" s="110" t="s">
        <v>124</v>
      </c>
      <c r="Q30" s="110" t="s">
        <v>113</v>
      </c>
      <c r="R30" s="110" t="s">
        <v>125</v>
      </c>
      <c r="S30" s="110" t="s">
        <v>175</v>
      </c>
      <c r="T30" s="110" t="s">
        <v>139</v>
      </c>
      <c r="U30" s="110" t="s">
        <v>188</v>
      </c>
      <c r="V30" s="110" t="s">
        <v>157</v>
      </c>
      <c r="W30" s="110" t="s">
        <v>172</v>
      </c>
      <c r="X30" s="110" t="s">
        <v>224</v>
      </c>
      <c r="Y30" s="110" t="s">
        <v>152</v>
      </c>
      <c r="Z30" s="110" t="s">
        <v>142</v>
      </c>
    </row>
    <row r="31" spans="1:26" ht="42" customHeight="1">
      <c r="A31" s="109" t="s">
        <v>133</v>
      </c>
      <c r="B31" s="111"/>
      <c r="C31" s="112" t="s">
        <v>313</v>
      </c>
      <c r="D31" s="112">
        <v>2</v>
      </c>
      <c r="E31" s="112">
        <v>2</v>
      </c>
      <c r="F31" s="112">
        <v>2</v>
      </c>
      <c r="G31" s="112" t="s">
        <v>313</v>
      </c>
      <c r="H31" s="112">
        <v>0</v>
      </c>
      <c r="I31" s="112">
        <v>2</v>
      </c>
      <c r="J31" s="112">
        <v>0</v>
      </c>
      <c r="K31" s="112" t="s">
        <v>313</v>
      </c>
      <c r="L31" s="112">
        <v>2</v>
      </c>
      <c r="M31" s="112">
        <v>0</v>
      </c>
      <c r="N31" s="112" t="s">
        <v>313</v>
      </c>
      <c r="O31" s="112">
        <v>2</v>
      </c>
      <c r="P31" s="112">
        <v>4</v>
      </c>
      <c r="Q31" s="112" t="s">
        <v>313</v>
      </c>
      <c r="R31" s="112">
        <v>1</v>
      </c>
      <c r="S31" s="112" t="s">
        <v>313</v>
      </c>
      <c r="T31" s="112" t="s">
        <v>313</v>
      </c>
      <c r="U31" s="112" t="s">
        <v>313</v>
      </c>
      <c r="V31" s="112" t="s">
        <v>313</v>
      </c>
      <c r="W31" s="112">
        <v>2</v>
      </c>
      <c r="X31" s="112" t="s">
        <v>313</v>
      </c>
      <c r="Y31" s="112" t="s">
        <v>313</v>
      </c>
      <c r="Z31" s="112">
        <v>4</v>
      </c>
    </row>
    <row r="32" spans="1:26" ht="42" customHeight="1">
      <c r="A32" s="109" t="s">
        <v>195</v>
      </c>
      <c r="B32" s="112" t="s">
        <v>313</v>
      </c>
      <c r="C32" s="111"/>
      <c r="D32" s="112" t="s">
        <v>313</v>
      </c>
      <c r="E32" s="112" t="s">
        <v>313</v>
      </c>
      <c r="F32" s="112" t="s">
        <v>313</v>
      </c>
      <c r="G32" s="112">
        <v>0</v>
      </c>
      <c r="H32" s="112" t="s">
        <v>313</v>
      </c>
      <c r="I32" s="112">
        <v>2</v>
      </c>
      <c r="J32" s="112" t="s">
        <v>313</v>
      </c>
      <c r="K32" s="112" t="s">
        <v>313</v>
      </c>
      <c r="L32" s="112">
        <v>0</v>
      </c>
      <c r="M32" s="112">
        <v>1</v>
      </c>
      <c r="N32" s="112" t="s">
        <v>313</v>
      </c>
      <c r="O32" s="112">
        <v>2</v>
      </c>
      <c r="P32" s="112">
        <v>0</v>
      </c>
      <c r="Q32" s="112">
        <v>0</v>
      </c>
      <c r="R32" s="112">
        <v>0</v>
      </c>
      <c r="S32" s="112">
        <v>0</v>
      </c>
      <c r="T32" s="112" t="s">
        <v>313</v>
      </c>
      <c r="U32" s="112" t="s">
        <v>313</v>
      </c>
      <c r="V32" s="112" t="s">
        <v>313</v>
      </c>
      <c r="W32" s="112" t="s">
        <v>313</v>
      </c>
      <c r="X32" s="112">
        <v>0</v>
      </c>
      <c r="Y32" s="112" t="s">
        <v>313</v>
      </c>
      <c r="Z32" s="112">
        <v>0</v>
      </c>
    </row>
    <row r="33" spans="1:26" ht="42" customHeight="1">
      <c r="A33" s="109" t="s">
        <v>132</v>
      </c>
      <c r="B33" s="112">
        <v>0</v>
      </c>
      <c r="C33" s="112" t="s">
        <v>313</v>
      </c>
      <c r="D33" s="111"/>
      <c r="E33" s="112" t="s">
        <v>313</v>
      </c>
      <c r="F33" s="112" t="s">
        <v>313</v>
      </c>
      <c r="G33" s="112" t="s">
        <v>313</v>
      </c>
      <c r="H33" s="112">
        <v>2</v>
      </c>
      <c r="I33" s="112">
        <v>4</v>
      </c>
      <c r="J33" s="112" t="s">
        <v>313</v>
      </c>
      <c r="K33" s="112">
        <v>2</v>
      </c>
      <c r="L33" s="112">
        <v>0</v>
      </c>
      <c r="M33" s="112">
        <v>0</v>
      </c>
      <c r="N33" s="112">
        <v>0</v>
      </c>
      <c r="O33" s="112">
        <v>4</v>
      </c>
      <c r="P33" s="112" t="s">
        <v>313</v>
      </c>
      <c r="Q33" s="112">
        <v>2</v>
      </c>
      <c r="R33" s="112" t="s">
        <v>313</v>
      </c>
      <c r="S33" s="112" t="s">
        <v>313</v>
      </c>
      <c r="T33" s="112" t="s">
        <v>313</v>
      </c>
      <c r="U33" s="112">
        <v>2</v>
      </c>
      <c r="V33" s="112">
        <v>2</v>
      </c>
      <c r="W33" s="112" t="s">
        <v>313</v>
      </c>
      <c r="X33" s="112" t="s">
        <v>313</v>
      </c>
      <c r="Y33" s="112">
        <v>2</v>
      </c>
      <c r="Z33" s="112">
        <v>4</v>
      </c>
    </row>
    <row r="34" spans="1:26" ht="42" customHeight="1">
      <c r="A34" s="109" t="s">
        <v>209</v>
      </c>
      <c r="B34" s="112">
        <v>0</v>
      </c>
      <c r="C34" s="112" t="s">
        <v>313</v>
      </c>
      <c r="D34" s="112" t="s">
        <v>313</v>
      </c>
      <c r="E34" s="111"/>
      <c r="F34" s="112">
        <v>1</v>
      </c>
      <c r="G34" s="112" t="s">
        <v>313</v>
      </c>
      <c r="H34" s="112" t="s">
        <v>313</v>
      </c>
      <c r="I34" s="112" t="s">
        <v>313</v>
      </c>
      <c r="J34" s="112">
        <v>0</v>
      </c>
      <c r="K34" s="112" t="s">
        <v>313</v>
      </c>
      <c r="L34" s="112" t="s">
        <v>313</v>
      </c>
      <c r="M34" s="112">
        <v>2</v>
      </c>
      <c r="N34" s="112" t="s">
        <v>313</v>
      </c>
      <c r="O34" s="112" t="s">
        <v>313</v>
      </c>
      <c r="P34" s="112">
        <v>0</v>
      </c>
      <c r="Q34" s="112" t="s">
        <v>313</v>
      </c>
      <c r="R34" s="112" t="s">
        <v>313</v>
      </c>
      <c r="S34" s="112" t="s">
        <v>313</v>
      </c>
      <c r="T34" s="112" t="s">
        <v>313</v>
      </c>
      <c r="U34" s="112" t="s">
        <v>313</v>
      </c>
      <c r="V34" s="112" t="s">
        <v>313</v>
      </c>
      <c r="W34" s="112" t="s">
        <v>313</v>
      </c>
      <c r="X34" s="112" t="s">
        <v>313</v>
      </c>
      <c r="Y34" s="112" t="s">
        <v>313</v>
      </c>
      <c r="Z34" s="112">
        <v>2</v>
      </c>
    </row>
    <row r="35" spans="1:26" ht="42" customHeight="1">
      <c r="A35" s="109" t="s">
        <v>236</v>
      </c>
      <c r="B35" s="112">
        <v>0</v>
      </c>
      <c r="C35" s="112" t="s">
        <v>313</v>
      </c>
      <c r="D35" s="112" t="s">
        <v>313</v>
      </c>
      <c r="E35" s="112">
        <v>1</v>
      </c>
      <c r="F35" s="111"/>
      <c r="G35" s="112" t="s">
        <v>313</v>
      </c>
      <c r="H35" s="112" t="s">
        <v>313</v>
      </c>
      <c r="I35" s="112" t="s">
        <v>313</v>
      </c>
      <c r="J35" s="112">
        <v>0</v>
      </c>
      <c r="K35" s="112" t="s">
        <v>313</v>
      </c>
      <c r="L35" s="112" t="s">
        <v>313</v>
      </c>
      <c r="M35" s="112">
        <v>0</v>
      </c>
      <c r="N35" s="112" t="s">
        <v>313</v>
      </c>
      <c r="O35" s="112" t="s">
        <v>313</v>
      </c>
      <c r="P35" s="112">
        <v>0</v>
      </c>
      <c r="Q35" s="112" t="s">
        <v>313</v>
      </c>
      <c r="R35" s="112" t="s">
        <v>313</v>
      </c>
      <c r="S35" s="112" t="s">
        <v>313</v>
      </c>
      <c r="T35" s="112" t="s">
        <v>313</v>
      </c>
      <c r="U35" s="112" t="s">
        <v>313</v>
      </c>
      <c r="V35" s="112" t="s">
        <v>313</v>
      </c>
      <c r="W35" s="112" t="s">
        <v>313</v>
      </c>
      <c r="X35" s="112" t="s">
        <v>313</v>
      </c>
      <c r="Y35" s="112" t="s">
        <v>313</v>
      </c>
      <c r="Z35" s="112">
        <v>0</v>
      </c>
    </row>
    <row r="36" spans="1:26" ht="42" customHeight="1">
      <c r="A36" s="109" t="s">
        <v>203</v>
      </c>
      <c r="B36" s="112" t="s">
        <v>313</v>
      </c>
      <c r="C36" s="112">
        <v>2</v>
      </c>
      <c r="D36" s="112" t="s">
        <v>313</v>
      </c>
      <c r="E36" s="112" t="s">
        <v>313</v>
      </c>
      <c r="F36" s="112" t="s">
        <v>313</v>
      </c>
      <c r="G36" s="111"/>
      <c r="H36" s="112" t="s">
        <v>313</v>
      </c>
      <c r="I36" s="112">
        <v>0</v>
      </c>
      <c r="J36" s="112" t="s">
        <v>313</v>
      </c>
      <c r="K36" s="112" t="s">
        <v>313</v>
      </c>
      <c r="L36" s="112">
        <v>0</v>
      </c>
      <c r="M36" s="112" t="s">
        <v>313</v>
      </c>
      <c r="N36" s="112" t="s">
        <v>313</v>
      </c>
      <c r="O36" s="112">
        <v>2</v>
      </c>
      <c r="P36" s="112" t="s">
        <v>313</v>
      </c>
      <c r="Q36" s="112" t="s">
        <v>313</v>
      </c>
      <c r="R36" s="112">
        <v>0</v>
      </c>
      <c r="S36" s="112">
        <v>2</v>
      </c>
      <c r="T36" s="112" t="s">
        <v>313</v>
      </c>
      <c r="U36" s="112" t="s">
        <v>313</v>
      </c>
      <c r="V36" s="112" t="s">
        <v>313</v>
      </c>
      <c r="W36" s="112" t="s">
        <v>313</v>
      </c>
      <c r="X36" s="112" t="s">
        <v>313</v>
      </c>
      <c r="Y36" s="112" t="s">
        <v>313</v>
      </c>
      <c r="Z36" s="112" t="s">
        <v>313</v>
      </c>
    </row>
    <row r="37" spans="1:26" ht="42" customHeight="1">
      <c r="A37" s="109" t="s">
        <v>230</v>
      </c>
      <c r="B37" s="112">
        <v>2</v>
      </c>
      <c r="C37" s="112" t="s">
        <v>313</v>
      </c>
      <c r="D37" s="112">
        <v>0</v>
      </c>
      <c r="E37" s="112" t="s">
        <v>313</v>
      </c>
      <c r="F37" s="112" t="s">
        <v>313</v>
      </c>
      <c r="G37" s="112" t="s">
        <v>313</v>
      </c>
      <c r="H37" s="111"/>
      <c r="I37" s="112" t="s">
        <v>313</v>
      </c>
      <c r="J37" s="112" t="s">
        <v>313</v>
      </c>
      <c r="K37" s="112" t="s">
        <v>313</v>
      </c>
      <c r="L37" s="112" t="s">
        <v>313</v>
      </c>
      <c r="M37" s="112">
        <v>0</v>
      </c>
      <c r="N37" s="112" t="s">
        <v>313</v>
      </c>
      <c r="O37" s="112">
        <v>2</v>
      </c>
      <c r="P37" s="112" t="s">
        <v>313</v>
      </c>
      <c r="Q37" s="112" t="s">
        <v>313</v>
      </c>
      <c r="R37" s="112" t="s">
        <v>313</v>
      </c>
      <c r="S37" s="112" t="s">
        <v>313</v>
      </c>
      <c r="T37" s="112" t="s">
        <v>313</v>
      </c>
      <c r="U37" s="112" t="s">
        <v>313</v>
      </c>
      <c r="V37" s="112" t="s">
        <v>313</v>
      </c>
      <c r="W37" s="112" t="s">
        <v>313</v>
      </c>
      <c r="X37" s="112" t="s">
        <v>313</v>
      </c>
      <c r="Y37" s="112" t="s">
        <v>313</v>
      </c>
      <c r="Z37" s="112" t="s">
        <v>313</v>
      </c>
    </row>
    <row r="38" spans="1:26" ht="42" customHeight="1">
      <c r="A38" s="109" t="s">
        <v>121</v>
      </c>
      <c r="B38" s="112">
        <v>2</v>
      </c>
      <c r="C38" s="112">
        <v>2</v>
      </c>
      <c r="D38" s="112">
        <v>2</v>
      </c>
      <c r="E38" s="112" t="s">
        <v>313</v>
      </c>
      <c r="F38" s="112" t="s">
        <v>313</v>
      </c>
      <c r="G38" s="112">
        <v>2</v>
      </c>
      <c r="H38" s="112" t="s">
        <v>313</v>
      </c>
      <c r="I38" s="111"/>
      <c r="J38" s="112" t="s">
        <v>313</v>
      </c>
      <c r="K38" s="112">
        <v>0</v>
      </c>
      <c r="L38" s="112">
        <v>1</v>
      </c>
      <c r="M38" s="112">
        <v>0</v>
      </c>
      <c r="N38" s="112">
        <v>0</v>
      </c>
      <c r="O38" s="112">
        <v>0</v>
      </c>
      <c r="P38" s="112">
        <v>0</v>
      </c>
      <c r="Q38" s="112">
        <v>2</v>
      </c>
      <c r="R38" s="112">
        <v>0</v>
      </c>
      <c r="S38" s="112">
        <v>2</v>
      </c>
      <c r="T38" s="112">
        <v>0</v>
      </c>
      <c r="U38" s="112">
        <v>2</v>
      </c>
      <c r="V38" s="112">
        <v>2</v>
      </c>
      <c r="W38" s="112" t="s">
        <v>313</v>
      </c>
      <c r="X38" s="112" t="s">
        <v>313</v>
      </c>
      <c r="Y38" s="112">
        <v>2</v>
      </c>
      <c r="Z38" s="112">
        <v>3</v>
      </c>
    </row>
    <row r="39" spans="1:26" ht="42" customHeight="1">
      <c r="A39" s="109" t="s">
        <v>312</v>
      </c>
      <c r="B39" s="112">
        <v>2</v>
      </c>
      <c r="C39" s="112" t="s">
        <v>313</v>
      </c>
      <c r="D39" s="112" t="s">
        <v>313</v>
      </c>
      <c r="E39" s="112">
        <v>2</v>
      </c>
      <c r="F39" s="112">
        <v>2</v>
      </c>
      <c r="G39" s="112" t="s">
        <v>313</v>
      </c>
      <c r="H39" s="112" t="s">
        <v>313</v>
      </c>
      <c r="I39" s="112" t="s">
        <v>313</v>
      </c>
      <c r="J39" s="111"/>
      <c r="K39" s="112" t="s">
        <v>313</v>
      </c>
      <c r="L39" s="112">
        <v>2</v>
      </c>
      <c r="M39" s="112">
        <v>2</v>
      </c>
      <c r="N39" s="112" t="s">
        <v>313</v>
      </c>
      <c r="O39" s="112" t="s">
        <v>313</v>
      </c>
      <c r="P39" s="112">
        <v>3</v>
      </c>
      <c r="Q39" s="112" t="s">
        <v>313</v>
      </c>
      <c r="R39" s="112" t="s">
        <v>313</v>
      </c>
      <c r="S39" s="112" t="s">
        <v>313</v>
      </c>
      <c r="T39" s="112" t="s">
        <v>313</v>
      </c>
      <c r="U39" s="112" t="s">
        <v>313</v>
      </c>
      <c r="V39" s="112" t="s">
        <v>313</v>
      </c>
      <c r="W39" s="112" t="s">
        <v>313</v>
      </c>
      <c r="X39" s="112" t="s">
        <v>313</v>
      </c>
      <c r="Y39" s="112" t="s">
        <v>313</v>
      </c>
      <c r="Z39" s="112">
        <v>0</v>
      </c>
    </row>
    <row r="40" spans="1:26" ht="42" customHeight="1">
      <c r="A40" s="109" t="s">
        <v>183</v>
      </c>
      <c r="B40" s="112" t="s">
        <v>313</v>
      </c>
      <c r="C40" s="112" t="s">
        <v>313</v>
      </c>
      <c r="D40" s="112">
        <v>0</v>
      </c>
      <c r="E40" s="112" t="s">
        <v>313</v>
      </c>
      <c r="F40" s="112" t="s">
        <v>313</v>
      </c>
      <c r="G40" s="112" t="s">
        <v>313</v>
      </c>
      <c r="H40" s="112" t="s">
        <v>313</v>
      </c>
      <c r="I40" s="112">
        <v>2</v>
      </c>
      <c r="J40" s="112" t="s">
        <v>313</v>
      </c>
      <c r="K40" s="111"/>
      <c r="L40" s="112">
        <v>0</v>
      </c>
      <c r="M40" s="112" t="s">
        <v>313</v>
      </c>
      <c r="N40" s="112" t="s">
        <v>313</v>
      </c>
      <c r="O40" s="112" t="s">
        <v>313</v>
      </c>
      <c r="P40" s="112" t="s">
        <v>313</v>
      </c>
      <c r="Q40" s="112">
        <v>2</v>
      </c>
      <c r="R40" s="112" t="s">
        <v>313</v>
      </c>
      <c r="S40" s="112" t="s">
        <v>313</v>
      </c>
      <c r="T40" s="112" t="s">
        <v>313</v>
      </c>
      <c r="U40" s="112" t="s">
        <v>313</v>
      </c>
      <c r="V40" s="112" t="s">
        <v>313</v>
      </c>
      <c r="W40" s="112" t="s">
        <v>313</v>
      </c>
      <c r="X40" s="112" t="s">
        <v>313</v>
      </c>
      <c r="Y40" s="112">
        <v>2</v>
      </c>
      <c r="Z40" s="112" t="s">
        <v>313</v>
      </c>
    </row>
    <row r="41" spans="1:26" ht="42" customHeight="1">
      <c r="A41" s="109" t="s">
        <v>102</v>
      </c>
      <c r="B41" s="112">
        <v>2</v>
      </c>
      <c r="C41" s="112">
        <v>4</v>
      </c>
      <c r="D41" s="112">
        <v>8</v>
      </c>
      <c r="E41" s="112" t="s">
        <v>313</v>
      </c>
      <c r="F41" s="112" t="s">
        <v>313</v>
      </c>
      <c r="G41" s="112">
        <v>2</v>
      </c>
      <c r="H41" s="112" t="s">
        <v>313</v>
      </c>
      <c r="I41" s="113">
        <v>11</v>
      </c>
      <c r="J41" s="112">
        <v>0</v>
      </c>
      <c r="K41" s="112">
        <v>2</v>
      </c>
      <c r="L41" s="111"/>
      <c r="M41" s="112">
        <v>8</v>
      </c>
      <c r="N41" s="112">
        <v>2</v>
      </c>
      <c r="O41" s="112">
        <v>4</v>
      </c>
      <c r="P41" s="112">
        <v>8</v>
      </c>
      <c r="Q41" s="112">
        <v>4</v>
      </c>
      <c r="R41" s="112">
        <v>2</v>
      </c>
      <c r="S41" s="112">
        <v>0</v>
      </c>
      <c r="T41" s="112">
        <v>2</v>
      </c>
      <c r="U41" s="112">
        <v>4</v>
      </c>
      <c r="V41" s="112">
        <v>2</v>
      </c>
      <c r="W41" s="112" t="s">
        <v>313</v>
      </c>
      <c r="X41" s="112" t="s">
        <v>313</v>
      </c>
      <c r="Y41" s="112">
        <v>2</v>
      </c>
      <c r="Z41" s="112">
        <v>6</v>
      </c>
    </row>
    <row r="42" spans="1:26" ht="42" customHeight="1">
      <c r="A42" s="109" t="s">
        <v>105</v>
      </c>
      <c r="B42" s="112">
        <v>8</v>
      </c>
      <c r="C42" s="112">
        <v>1</v>
      </c>
      <c r="D42" s="112">
        <v>8</v>
      </c>
      <c r="E42" s="112">
        <v>0</v>
      </c>
      <c r="F42" s="112">
        <v>2</v>
      </c>
      <c r="G42" s="112" t="s">
        <v>313</v>
      </c>
      <c r="H42" s="112">
        <v>2</v>
      </c>
      <c r="I42" s="112">
        <v>4</v>
      </c>
      <c r="J42" s="112">
        <v>0</v>
      </c>
      <c r="K42" s="112" t="s">
        <v>313</v>
      </c>
      <c r="L42" s="112">
        <v>4</v>
      </c>
      <c r="M42" s="111"/>
      <c r="N42" s="112">
        <v>2</v>
      </c>
      <c r="O42" s="112">
        <v>8</v>
      </c>
      <c r="P42" s="112">
        <v>2</v>
      </c>
      <c r="Q42" s="112">
        <v>4</v>
      </c>
      <c r="R42" s="112">
        <v>2</v>
      </c>
      <c r="S42" s="112" t="s">
        <v>313</v>
      </c>
      <c r="T42" s="112">
        <v>0</v>
      </c>
      <c r="U42" s="112">
        <v>2</v>
      </c>
      <c r="V42" s="112" t="s">
        <v>313</v>
      </c>
      <c r="W42" s="112">
        <v>2</v>
      </c>
      <c r="X42" s="112">
        <v>2</v>
      </c>
      <c r="Y42" s="112" t="s">
        <v>313</v>
      </c>
      <c r="Z42" s="112">
        <v>6</v>
      </c>
    </row>
    <row r="43" spans="1:26" ht="42" customHeight="1">
      <c r="A43" s="109" t="s">
        <v>198</v>
      </c>
      <c r="B43" s="112" t="s">
        <v>313</v>
      </c>
      <c r="C43" s="112" t="s">
        <v>313</v>
      </c>
      <c r="D43" s="112">
        <v>2</v>
      </c>
      <c r="E43" s="112" t="s">
        <v>313</v>
      </c>
      <c r="F43" s="112" t="s">
        <v>313</v>
      </c>
      <c r="G43" s="112" t="s">
        <v>313</v>
      </c>
      <c r="H43" s="112" t="s">
        <v>313</v>
      </c>
      <c r="I43" s="112">
        <v>2</v>
      </c>
      <c r="J43" s="112" t="s">
        <v>313</v>
      </c>
      <c r="K43" s="112" t="s">
        <v>313</v>
      </c>
      <c r="L43" s="112">
        <v>0</v>
      </c>
      <c r="M43" s="112">
        <v>0</v>
      </c>
      <c r="N43" s="111"/>
      <c r="O43" s="112" t="s">
        <v>313</v>
      </c>
      <c r="P43" s="112" t="s">
        <v>313</v>
      </c>
      <c r="Q43" s="112">
        <v>2</v>
      </c>
      <c r="R43" s="112" t="s">
        <v>313</v>
      </c>
      <c r="S43" s="112" t="s">
        <v>313</v>
      </c>
      <c r="T43" s="112" t="s">
        <v>313</v>
      </c>
      <c r="U43" s="112" t="s">
        <v>313</v>
      </c>
      <c r="V43" s="112" t="s">
        <v>313</v>
      </c>
      <c r="W43" s="112" t="s">
        <v>313</v>
      </c>
      <c r="X43" s="112" t="s">
        <v>313</v>
      </c>
      <c r="Y43" s="112" t="s">
        <v>313</v>
      </c>
      <c r="Z43" s="112" t="s">
        <v>313</v>
      </c>
    </row>
    <row r="44" spans="1:26" ht="42" customHeight="1">
      <c r="A44" s="109" t="s">
        <v>114</v>
      </c>
      <c r="B44" s="112">
        <v>6</v>
      </c>
      <c r="C44" s="112">
        <v>2</v>
      </c>
      <c r="D44" s="112">
        <v>2</v>
      </c>
      <c r="E44" s="112" t="s">
        <v>313</v>
      </c>
      <c r="F44" s="112" t="s">
        <v>313</v>
      </c>
      <c r="G44" s="112">
        <v>0</v>
      </c>
      <c r="H44" s="112">
        <v>0</v>
      </c>
      <c r="I44" s="112">
        <v>2</v>
      </c>
      <c r="J44" s="112" t="s">
        <v>313</v>
      </c>
      <c r="K44" s="112" t="s">
        <v>313</v>
      </c>
      <c r="L44" s="112">
        <v>0</v>
      </c>
      <c r="M44" s="112">
        <v>4</v>
      </c>
      <c r="N44" s="112" t="s">
        <v>313</v>
      </c>
      <c r="O44" s="111"/>
      <c r="P44" s="112">
        <v>4</v>
      </c>
      <c r="Q44" s="112">
        <v>2</v>
      </c>
      <c r="R44" s="112">
        <v>0</v>
      </c>
      <c r="S44" s="112">
        <v>0</v>
      </c>
      <c r="T44" s="112" t="s">
        <v>313</v>
      </c>
      <c r="U44" s="112" t="s">
        <v>313</v>
      </c>
      <c r="V44" s="112" t="s">
        <v>313</v>
      </c>
      <c r="W44" s="112">
        <v>2</v>
      </c>
      <c r="X44" s="112">
        <v>2</v>
      </c>
      <c r="Y44" s="112" t="s">
        <v>313</v>
      </c>
      <c r="Z44" s="112">
        <v>0</v>
      </c>
    </row>
    <row r="45" spans="1:26" ht="42" customHeight="1">
      <c r="A45" s="109" t="s">
        <v>124</v>
      </c>
      <c r="B45" s="112">
        <v>2</v>
      </c>
      <c r="C45" s="112">
        <v>4</v>
      </c>
      <c r="D45" s="112" t="s">
        <v>313</v>
      </c>
      <c r="E45" s="112">
        <v>2</v>
      </c>
      <c r="F45" s="112">
        <v>2</v>
      </c>
      <c r="G45" s="112" t="s">
        <v>313</v>
      </c>
      <c r="H45" s="112" t="s">
        <v>313</v>
      </c>
      <c r="I45" s="112">
        <v>2</v>
      </c>
      <c r="J45" s="112">
        <v>1</v>
      </c>
      <c r="K45" s="112" t="s">
        <v>313</v>
      </c>
      <c r="L45" s="112">
        <v>0</v>
      </c>
      <c r="M45" s="112">
        <v>4</v>
      </c>
      <c r="N45" s="112" t="s">
        <v>313</v>
      </c>
      <c r="O45" s="112">
        <v>4</v>
      </c>
      <c r="P45" s="111"/>
      <c r="Q45" s="112">
        <v>2</v>
      </c>
      <c r="R45" s="112">
        <v>2</v>
      </c>
      <c r="S45" s="112" t="s">
        <v>313</v>
      </c>
      <c r="T45" s="112" t="s">
        <v>313</v>
      </c>
      <c r="U45" s="112">
        <v>2</v>
      </c>
      <c r="V45" s="112" t="s">
        <v>313</v>
      </c>
      <c r="W45" s="112">
        <v>0</v>
      </c>
      <c r="X45" s="112">
        <v>0</v>
      </c>
      <c r="Y45" s="112" t="s">
        <v>313</v>
      </c>
      <c r="Z45" s="112">
        <v>4</v>
      </c>
    </row>
    <row r="46" spans="1:26" ht="42" customHeight="1">
      <c r="A46" s="109" t="s">
        <v>113</v>
      </c>
      <c r="B46" s="112" t="s">
        <v>313</v>
      </c>
      <c r="C46" s="112">
        <v>2</v>
      </c>
      <c r="D46" s="112">
        <v>6</v>
      </c>
      <c r="E46" s="112" t="s">
        <v>313</v>
      </c>
      <c r="F46" s="112" t="s">
        <v>313</v>
      </c>
      <c r="G46" s="112" t="s">
        <v>313</v>
      </c>
      <c r="H46" s="112" t="s">
        <v>313</v>
      </c>
      <c r="I46" s="112">
        <v>6</v>
      </c>
      <c r="J46" s="112" t="s">
        <v>313</v>
      </c>
      <c r="K46" s="112">
        <v>0</v>
      </c>
      <c r="L46" s="112">
        <v>2</v>
      </c>
      <c r="M46" s="112">
        <v>2</v>
      </c>
      <c r="N46" s="112">
        <v>0</v>
      </c>
      <c r="O46" s="112">
        <v>2</v>
      </c>
      <c r="P46" s="112">
        <v>2</v>
      </c>
      <c r="Q46" s="111"/>
      <c r="R46" s="112" t="s">
        <v>313</v>
      </c>
      <c r="S46" s="112" t="s">
        <v>313</v>
      </c>
      <c r="T46" s="112">
        <v>0</v>
      </c>
      <c r="U46" s="112">
        <v>0</v>
      </c>
      <c r="V46" s="112" t="s">
        <v>313</v>
      </c>
      <c r="W46" s="112" t="s">
        <v>313</v>
      </c>
      <c r="X46" s="112" t="s">
        <v>313</v>
      </c>
      <c r="Y46" s="112">
        <v>0</v>
      </c>
      <c r="Z46" s="112">
        <v>0</v>
      </c>
    </row>
    <row r="47" spans="1:26" ht="42" customHeight="1">
      <c r="A47" s="109" t="s">
        <v>125</v>
      </c>
      <c r="B47" s="112">
        <v>1</v>
      </c>
      <c r="C47" s="112">
        <v>2</v>
      </c>
      <c r="D47" s="112" t="s">
        <v>313</v>
      </c>
      <c r="E47" s="112" t="s">
        <v>313</v>
      </c>
      <c r="F47" s="112" t="s">
        <v>313</v>
      </c>
      <c r="G47" s="112">
        <v>2</v>
      </c>
      <c r="H47" s="112" t="s">
        <v>313</v>
      </c>
      <c r="I47" s="112">
        <v>2</v>
      </c>
      <c r="J47" s="112" t="s">
        <v>313</v>
      </c>
      <c r="K47" s="112" t="s">
        <v>313</v>
      </c>
      <c r="L47" s="112">
        <v>4</v>
      </c>
      <c r="M47" s="112">
        <v>0</v>
      </c>
      <c r="N47" s="112" t="s">
        <v>313</v>
      </c>
      <c r="O47" s="112">
        <v>4</v>
      </c>
      <c r="P47" s="112">
        <v>0</v>
      </c>
      <c r="Q47" s="112" t="s">
        <v>313</v>
      </c>
      <c r="R47" s="111"/>
      <c r="S47" s="112">
        <v>2</v>
      </c>
      <c r="T47" s="112">
        <v>0</v>
      </c>
      <c r="U47" s="112" t="s">
        <v>313</v>
      </c>
      <c r="V47" s="112" t="s">
        <v>313</v>
      </c>
      <c r="W47" s="112" t="s">
        <v>313</v>
      </c>
      <c r="X47" s="112" t="s">
        <v>313</v>
      </c>
      <c r="Y47" s="112" t="s">
        <v>313</v>
      </c>
      <c r="Z47" s="112" t="s">
        <v>313</v>
      </c>
    </row>
    <row r="48" spans="1:26" ht="42" customHeight="1">
      <c r="A48" s="109" t="s">
        <v>175</v>
      </c>
      <c r="B48" s="112" t="s">
        <v>313</v>
      </c>
      <c r="C48" s="112">
        <v>2</v>
      </c>
      <c r="D48" s="112" t="s">
        <v>313</v>
      </c>
      <c r="E48" s="112" t="s">
        <v>313</v>
      </c>
      <c r="F48" s="112" t="s">
        <v>313</v>
      </c>
      <c r="G48" s="112">
        <v>0</v>
      </c>
      <c r="H48" s="112" t="s">
        <v>313</v>
      </c>
      <c r="I48" s="112">
        <v>0</v>
      </c>
      <c r="J48" s="112" t="s">
        <v>313</v>
      </c>
      <c r="K48" s="112" t="s">
        <v>313</v>
      </c>
      <c r="L48" s="112">
        <v>2</v>
      </c>
      <c r="M48" s="112" t="s">
        <v>313</v>
      </c>
      <c r="N48" s="112" t="s">
        <v>313</v>
      </c>
      <c r="O48" s="112">
        <v>2</v>
      </c>
      <c r="P48" s="112" t="s">
        <v>313</v>
      </c>
      <c r="Q48" s="112" t="s">
        <v>313</v>
      </c>
      <c r="R48" s="112">
        <v>0</v>
      </c>
      <c r="S48" s="111"/>
      <c r="T48" s="112" t="s">
        <v>313</v>
      </c>
      <c r="U48" s="112" t="s">
        <v>313</v>
      </c>
      <c r="V48" s="112" t="s">
        <v>313</v>
      </c>
      <c r="W48" s="112" t="s">
        <v>313</v>
      </c>
      <c r="X48" s="112" t="s">
        <v>313</v>
      </c>
      <c r="Y48" s="112" t="s">
        <v>313</v>
      </c>
      <c r="Z48" s="112" t="s">
        <v>313</v>
      </c>
    </row>
    <row r="49" spans="1:26" ht="42" customHeight="1">
      <c r="A49" s="109" t="s">
        <v>139</v>
      </c>
      <c r="B49" s="112" t="s">
        <v>313</v>
      </c>
      <c r="C49" s="112" t="s">
        <v>313</v>
      </c>
      <c r="D49" s="112" t="s">
        <v>313</v>
      </c>
      <c r="E49" s="112" t="s">
        <v>313</v>
      </c>
      <c r="F49" s="112" t="s">
        <v>313</v>
      </c>
      <c r="G49" s="112" t="s">
        <v>313</v>
      </c>
      <c r="H49" s="112" t="s">
        <v>313</v>
      </c>
      <c r="I49" s="112">
        <v>2</v>
      </c>
      <c r="J49" s="112" t="s">
        <v>313</v>
      </c>
      <c r="K49" s="112" t="s">
        <v>313</v>
      </c>
      <c r="L49" s="112">
        <v>0</v>
      </c>
      <c r="M49" s="112">
        <v>2</v>
      </c>
      <c r="N49" s="112" t="s">
        <v>313</v>
      </c>
      <c r="O49" s="112" t="s">
        <v>313</v>
      </c>
      <c r="P49" s="112" t="s">
        <v>313</v>
      </c>
      <c r="Q49" s="112">
        <v>2</v>
      </c>
      <c r="R49" s="112">
        <v>2</v>
      </c>
      <c r="S49" s="112" t="s">
        <v>313</v>
      </c>
      <c r="T49" s="111"/>
      <c r="U49" s="112" t="s">
        <v>313</v>
      </c>
      <c r="V49" s="112" t="s">
        <v>313</v>
      </c>
      <c r="W49" s="112" t="s">
        <v>313</v>
      </c>
      <c r="X49" s="112" t="s">
        <v>313</v>
      </c>
      <c r="Y49" s="112" t="s">
        <v>313</v>
      </c>
      <c r="Z49" s="112" t="s">
        <v>313</v>
      </c>
    </row>
    <row r="50" spans="1:26" ht="42" customHeight="1">
      <c r="A50" s="109" t="s">
        <v>188</v>
      </c>
      <c r="B50" s="112" t="s">
        <v>313</v>
      </c>
      <c r="C50" s="112" t="s">
        <v>313</v>
      </c>
      <c r="D50" s="112">
        <v>0</v>
      </c>
      <c r="E50" s="112" t="s">
        <v>313</v>
      </c>
      <c r="F50" s="112" t="s">
        <v>313</v>
      </c>
      <c r="G50" s="112" t="s">
        <v>313</v>
      </c>
      <c r="H50" s="112" t="s">
        <v>313</v>
      </c>
      <c r="I50" s="112">
        <v>0</v>
      </c>
      <c r="J50" s="112" t="s">
        <v>313</v>
      </c>
      <c r="K50" s="112" t="s">
        <v>313</v>
      </c>
      <c r="L50" s="112">
        <v>0</v>
      </c>
      <c r="M50" s="112">
        <v>0</v>
      </c>
      <c r="N50" s="112" t="s">
        <v>313</v>
      </c>
      <c r="O50" s="112" t="s">
        <v>313</v>
      </c>
      <c r="P50" s="112">
        <v>2</v>
      </c>
      <c r="Q50" s="112">
        <v>2</v>
      </c>
      <c r="R50" s="112" t="s">
        <v>313</v>
      </c>
      <c r="S50" s="112" t="s">
        <v>313</v>
      </c>
      <c r="T50" s="112" t="s">
        <v>313</v>
      </c>
      <c r="U50" s="111"/>
      <c r="V50" s="112">
        <v>2</v>
      </c>
      <c r="W50" s="112" t="s">
        <v>313</v>
      </c>
      <c r="X50" s="112" t="s">
        <v>313</v>
      </c>
      <c r="Y50" s="112" t="s">
        <v>313</v>
      </c>
      <c r="Z50" s="112">
        <v>2</v>
      </c>
    </row>
    <row r="51" spans="1:26" ht="42" customHeight="1">
      <c r="A51" s="109" t="s">
        <v>157</v>
      </c>
      <c r="B51" s="112" t="s">
        <v>313</v>
      </c>
      <c r="C51" s="112" t="s">
        <v>313</v>
      </c>
      <c r="D51" s="112">
        <v>0</v>
      </c>
      <c r="E51" s="112" t="s">
        <v>313</v>
      </c>
      <c r="F51" s="112" t="s">
        <v>313</v>
      </c>
      <c r="G51" s="112" t="s">
        <v>313</v>
      </c>
      <c r="H51" s="112" t="s">
        <v>313</v>
      </c>
      <c r="I51" s="112">
        <v>0</v>
      </c>
      <c r="J51" s="112" t="s">
        <v>313</v>
      </c>
      <c r="K51" s="112" t="s">
        <v>313</v>
      </c>
      <c r="L51" s="112">
        <v>0</v>
      </c>
      <c r="M51" s="112" t="s">
        <v>313</v>
      </c>
      <c r="N51" s="112" t="s">
        <v>313</v>
      </c>
      <c r="O51" s="112" t="s">
        <v>313</v>
      </c>
      <c r="P51" s="112" t="s">
        <v>313</v>
      </c>
      <c r="Q51" s="112" t="s">
        <v>313</v>
      </c>
      <c r="R51" s="112" t="s">
        <v>313</v>
      </c>
      <c r="S51" s="112" t="s">
        <v>313</v>
      </c>
      <c r="T51" s="112" t="s">
        <v>313</v>
      </c>
      <c r="U51" s="112">
        <v>0</v>
      </c>
      <c r="V51" s="111"/>
      <c r="W51" s="112" t="s">
        <v>313</v>
      </c>
      <c r="X51" s="112" t="s">
        <v>313</v>
      </c>
      <c r="Y51" s="112" t="s">
        <v>313</v>
      </c>
      <c r="Z51" s="112">
        <v>0</v>
      </c>
    </row>
    <row r="52" spans="1:26" ht="42" customHeight="1">
      <c r="A52" s="109" t="s">
        <v>172</v>
      </c>
      <c r="B52" s="112">
        <v>0</v>
      </c>
      <c r="C52" s="112" t="s">
        <v>313</v>
      </c>
      <c r="D52" s="112" t="s">
        <v>313</v>
      </c>
      <c r="E52" s="112" t="s">
        <v>313</v>
      </c>
      <c r="F52" s="112" t="s">
        <v>313</v>
      </c>
      <c r="G52" s="112" t="s">
        <v>313</v>
      </c>
      <c r="H52" s="112" t="s">
        <v>313</v>
      </c>
      <c r="I52" s="112" t="s">
        <v>313</v>
      </c>
      <c r="J52" s="112" t="s">
        <v>313</v>
      </c>
      <c r="K52" s="112" t="s">
        <v>313</v>
      </c>
      <c r="L52" s="112" t="s">
        <v>313</v>
      </c>
      <c r="M52" s="112">
        <v>0</v>
      </c>
      <c r="N52" s="112" t="s">
        <v>313</v>
      </c>
      <c r="O52" s="112">
        <v>0</v>
      </c>
      <c r="P52" s="112">
        <v>2</v>
      </c>
      <c r="Q52" s="112" t="s">
        <v>313</v>
      </c>
      <c r="R52" s="112" t="s">
        <v>313</v>
      </c>
      <c r="S52" s="112" t="s">
        <v>313</v>
      </c>
      <c r="T52" s="112" t="s">
        <v>313</v>
      </c>
      <c r="U52" s="112" t="s">
        <v>313</v>
      </c>
      <c r="V52" s="112" t="s">
        <v>313</v>
      </c>
      <c r="W52" s="111"/>
      <c r="X52" s="112" t="s">
        <v>313</v>
      </c>
      <c r="Y52" s="112" t="s">
        <v>313</v>
      </c>
      <c r="Z52" s="112" t="s">
        <v>313</v>
      </c>
    </row>
    <row r="53" spans="1:26" ht="42" customHeight="1">
      <c r="A53" s="109" t="s">
        <v>224</v>
      </c>
      <c r="B53" s="112" t="s">
        <v>313</v>
      </c>
      <c r="C53" s="112">
        <v>2</v>
      </c>
      <c r="D53" s="112" t="s">
        <v>313</v>
      </c>
      <c r="E53" s="112" t="s">
        <v>313</v>
      </c>
      <c r="F53" s="112" t="s">
        <v>313</v>
      </c>
      <c r="G53" s="112" t="s">
        <v>313</v>
      </c>
      <c r="H53" s="112" t="s">
        <v>313</v>
      </c>
      <c r="I53" s="112" t="s">
        <v>313</v>
      </c>
      <c r="J53" s="112" t="s">
        <v>313</v>
      </c>
      <c r="K53" s="112" t="s">
        <v>313</v>
      </c>
      <c r="L53" s="112" t="s">
        <v>313</v>
      </c>
      <c r="M53" s="112">
        <v>0</v>
      </c>
      <c r="N53" s="112" t="s">
        <v>313</v>
      </c>
      <c r="O53" s="112">
        <v>0</v>
      </c>
      <c r="P53" s="112">
        <v>2</v>
      </c>
      <c r="Q53" s="112" t="s">
        <v>313</v>
      </c>
      <c r="R53" s="112" t="s">
        <v>313</v>
      </c>
      <c r="S53" s="112" t="s">
        <v>313</v>
      </c>
      <c r="T53" s="112" t="s">
        <v>313</v>
      </c>
      <c r="U53" s="112" t="s">
        <v>313</v>
      </c>
      <c r="V53" s="112" t="s">
        <v>313</v>
      </c>
      <c r="W53" s="112" t="s">
        <v>313</v>
      </c>
      <c r="X53" s="111"/>
      <c r="Y53" s="112" t="s">
        <v>313</v>
      </c>
      <c r="Z53" s="112">
        <v>0</v>
      </c>
    </row>
    <row r="54" spans="1:26" ht="42" customHeight="1">
      <c r="A54" s="109" t="s">
        <v>152</v>
      </c>
      <c r="B54" s="112" t="s">
        <v>313</v>
      </c>
      <c r="C54" s="112" t="s">
        <v>313</v>
      </c>
      <c r="D54" s="112">
        <v>0</v>
      </c>
      <c r="E54" s="112" t="s">
        <v>313</v>
      </c>
      <c r="F54" s="112" t="s">
        <v>313</v>
      </c>
      <c r="G54" s="112" t="s">
        <v>313</v>
      </c>
      <c r="H54" s="112" t="s">
        <v>313</v>
      </c>
      <c r="I54" s="112">
        <v>0</v>
      </c>
      <c r="J54" s="112" t="s">
        <v>313</v>
      </c>
      <c r="K54" s="112">
        <v>0</v>
      </c>
      <c r="L54" s="112">
        <v>0</v>
      </c>
      <c r="M54" s="112" t="s">
        <v>313</v>
      </c>
      <c r="N54" s="112" t="s">
        <v>313</v>
      </c>
      <c r="O54" s="112" t="s">
        <v>313</v>
      </c>
      <c r="P54" s="112" t="s">
        <v>313</v>
      </c>
      <c r="Q54" s="112">
        <v>2</v>
      </c>
      <c r="R54" s="112" t="s">
        <v>313</v>
      </c>
      <c r="S54" s="112" t="s">
        <v>313</v>
      </c>
      <c r="T54" s="112" t="s">
        <v>313</v>
      </c>
      <c r="U54" s="112" t="s">
        <v>313</v>
      </c>
      <c r="V54" s="112" t="s">
        <v>313</v>
      </c>
      <c r="W54" s="112" t="s">
        <v>313</v>
      </c>
      <c r="X54" s="112" t="s">
        <v>313</v>
      </c>
      <c r="Y54" s="111"/>
      <c r="Z54" s="112" t="s">
        <v>313</v>
      </c>
    </row>
    <row r="55" spans="1:26" ht="42" customHeight="1">
      <c r="A55" s="109" t="s">
        <v>142</v>
      </c>
      <c r="B55" s="112">
        <v>0</v>
      </c>
      <c r="C55" s="112">
        <v>2</v>
      </c>
      <c r="D55" s="112">
        <v>4</v>
      </c>
      <c r="E55" s="112">
        <v>0</v>
      </c>
      <c r="F55" s="112">
        <v>2</v>
      </c>
      <c r="G55" s="112" t="s">
        <v>313</v>
      </c>
      <c r="H55" s="112" t="s">
        <v>313</v>
      </c>
      <c r="I55" s="112">
        <v>1</v>
      </c>
      <c r="J55" s="112">
        <v>2</v>
      </c>
      <c r="K55" s="112" t="s">
        <v>313</v>
      </c>
      <c r="L55" s="112">
        <v>2</v>
      </c>
      <c r="M55" s="112">
        <v>2</v>
      </c>
      <c r="N55" s="112" t="s">
        <v>313</v>
      </c>
      <c r="O55" s="112">
        <v>4</v>
      </c>
      <c r="P55" s="112">
        <v>4</v>
      </c>
      <c r="Q55" s="112">
        <v>2</v>
      </c>
      <c r="R55" s="112" t="s">
        <v>313</v>
      </c>
      <c r="S55" s="112" t="s">
        <v>313</v>
      </c>
      <c r="T55" s="112" t="s">
        <v>313</v>
      </c>
      <c r="U55" s="112">
        <v>2</v>
      </c>
      <c r="V55" s="112">
        <v>2</v>
      </c>
      <c r="W55" s="112" t="s">
        <v>313</v>
      </c>
      <c r="X55" s="112">
        <v>2</v>
      </c>
      <c r="Y55" s="112" t="s">
        <v>313</v>
      </c>
      <c r="Z55" s="111"/>
    </row>
    <row r="56" ht="12.75"/>
    <row r="57" spans="1:26" ht="42" customHeight="1">
      <c r="A57" s="147" t="s">
        <v>314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</row>
    <row r="58" spans="2:26" ht="42" customHeight="1">
      <c r="B58" s="110" t="s">
        <v>133</v>
      </c>
      <c r="C58" s="110" t="s">
        <v>195</v>
      </c>
      <c r="D58" s="110" t="s">
        <v>132</v>
      </c>
      <c r="E58" s="110" t="s">
        <v>209</v>
      </c>
      <c r="F58" s="110" t="s">
        <v>236</v>
      </c>
      <c r="G58" s="110" t="s">
        <v>203</v>
      </c>
      <c r="H58" s="110" t="s">
        <v>230</v>
      </c>
      <c r="I58" s="110" t="s">
        <v>121</v>
      </c>
      <c r="J58" s="110" t="s">
        <v>312</v>
      </c>
      <c r="K58" s="110" t="s">
        <v>183</v>
      </c>
      <c r="L58" s="110" t="s">
        <v>102</v>
      </c>
      <c r="M58" s="110" t="s">
        <v>105</v>
      </c>
      <c r="N58" s="110" t="s">
        <v>198</v>
      </c>
      <c r="O58" s="110" t="s">
        <v>114</v>
      </c>
      <c r="P58" s="110" t="s">
        <v>124</v>
      </c>
      <c r="Q58" s="110" t="s">
        <v>113</v>
      </c>
      <c r="R58" s="110" t="s">
        <v>125</v>
      </c>
      <c r="S58" s="110" t="s">
        <v>175</v>
      </c>
      <c r="T58" s="110" t="s">
        <v>139</v>
      </c>
      <c r="U58" s="110" t="s">
        <v>188</v>
      </c>
      <c r="V58" s="110" t="s">
        <v>157</v>
      </c>
      <c r="W58" s="110" t="s">
        <v>172</v>
      </c>
      <c r="X58" s="110" t="s">
        <v>224</v>
      </c>
      <c r="Y58" s="110" t="s">
        <v>152</v>
      </c>
      <c r="Z58" s="110" t="s">
        <v>142</v>
      </c>
    </row>
    <row r="59" spans="1:26" ht="42" customHeight="1">
      <c r="A59" s="109" t="s">
        <v>133</v>
      </c>
      <c r="B59" s="111"/>
      <c r="C59" s="112" t="s">
        <v>313</v>
      </c>
      <c r="D59" s="114">
        <v>2</v>
      </c>
      <c r="E59" s="114">
        <v>2</v>
      </c>
      <c r="F59" s="114">
        <v>2</v>
      </c>
      <c r="G59" s="112" t="s">
        <v>313</v>
      </c>
      <c r="H59" s="114">
        <v>-2</v>
      </c>
      <c r="I59" s="114">
        <v>0</v>
      </c>
      <c r="J59" s="114">
        <v>-2</v>
      </c>
      <c r="K59" s="112" t="s">
        <v>313</v>
      </c>
      <c r="L59" s="114">
        <v>0</v>
      </c>
      <c r="M59" s="114">
        <v>-8</v>
      </c>
      <c r="N59" s="112" t="s">
        <v>313</v>
      </c>
      <c r="O59" s="114">
        <v>-4</v>
      </c>
      <c r="P59" s="114">
        <v>2</v>
      </c>
      <c r="Q59" s="112" t="s">
        <v>313</v>
      </c>
      <c r="R59" s="114">
        <v>0</v>
      </c>
      <c r="S59" s="112" t="s">
        <v>313</v>
      </c>
      <c r="T59" s="112" t="s">
        <v>313</v>
      </c>
      <c r="U59" s="112" t="s">
        <v>313</v>
      </c>
      <c r="V59" s="112" t="s">
        <v>313</v>
      </c>
      <c r="W59" s="114">
        <v>2</v>
      </c>
      <c r="X59" s="112" t="s">
        <v>313</v>
      </c>
      <c r="Y59" s="112" t="s">
        <v>313</v>
      </c>
      <c r="Z59" s="114">
        <v>4</v>
      </c>
    </row>
    <row r="60" spans="1:26" ht="42" customHeight="1">
      <c r="A60" s="109" t="s">
        <v>195</v>
      </c>
      <c r="B60" s="112" t="s">
        <v>313</v>
      </c>
      <c r="C60" s="111"/>
      <c r="D60" s="112" t="s">
        <v>313</v>
      </c>
      <c r="E60" s="112" t="s">
        <v>313</v>
      </c>
      <c r="F60" s="112" t="s">
        <v>313</v>
      </c>
      <c r="G60" s="114">
        <v>-2</v>
      </c>
      <c r="H60" s="112" t="s">
        <v>313</v>
      </c>
      <c r="I60" s="114">
        <v>0</v>
      </c>
      <c r="J60" s="112" t="s">
        <v>313</v>
      </c>
      <c r="K60" s="112" t="s">
        <v>313</v>
      </c>
      <c r="L60" s="114">
        <v>-4</v>
      </c>
      <c r="M60" s="114">
        <v>0</v>
      </c>
      <c r="N60" s="112" t="s">
        <v>313</v>
      </c>
      <c r="O60" s="114">
        <v>0</v>
      </c>
      <c r="P60" s="114">
        <v>-4</v>
      </c>
      <c r="Q60" s="114">
        <v>-2</v>
      </c>
      <c r="R60" s="114">
        <v>-2</v>
      </c>
      <c r="S60" s="114">
        <v>-2</v>
      </c>
      <c r="T60" s="112" t="s">
        <v>313</v>
      </c>
      <c r="U60" s="112" t="s">
        <v>313</v>
      </c>
      <c r="V60" s="112" t="s">
        <v>313</v>
      </c>
      <c r="W60" s="112" t="s">
        <v>313</v>
      </c>
      <c r="X60" s="114">
        <v>-2</v>
      </c>
      <c r="Y60" s="112" t="s">
        <v>313</v>
      </c>
      <c r="Z60" s="114">
        <v>-2</v>
      </c>
    </row>
    <row r="61" spans="1:26" ht="42" customHeight="1">
      <c r="A61" s="109" t="s">
        <v>132</v>
      </c>
      <c r="B61" s="114">
        <v>-2</v>
      </c>
      <c r="C61" s="112" t="s">
        <v>313</v>
      </c>
      <c r="D61" s="111"/>
      <c r="E61" s="112" t="s">
        <v>313</v>
      </c>
      <c r="F61" s="112" t="s">
        <v>313</v>
      </c>
      <c r="G61" s="112" t="s">
        <v>313</v>
      </c>
      <c r="H61" s="114">
        <v>2</v>
      </c>
      <c r="I61" s="114">
        <v>2</v>
      </c>
      <c r="J61" s="112" t="s">
        <v>313</v>
      </c>
      <c r="K61" s="114">
        <v>2</v>
      </c>
      <c r="L61" s="114">
        <v>-8</v>
      </c>
      <c r="M61" s="114">
        <v>-8</v>
      </c>
      <c r="N61" s="114">
        <v>-2</v>
      </c>
      <c r="O61" s="114">
        <v>2</v>
      </c>
      <c r="P61" s="112" t="s">
        <v>313</v>
      </c>
      <c r="Q61" s="114">
        <v>-4</v>
      </c>
      <c r="R61" s="112" t="s">
        <v>313</v>
      </c>
      <c r="S61" s="112" t="s">
        <v>313</v>
      </c>
      <c r="T61" s="112" t="s">
        <v>313</v>
      </c>
      <c r="U61" s="114">
        <v>2</v>
      </c>
      <c r="V61" s="114">
        <v>2</v>
      </c>
      <c r="W61" s="112" t="s">
        <v>313</v>
      </c>
      <c r="X61" s="112" t="s">
        <v>313</v>
      </c>
      <c r="Y61" s="114">
        <v>2</v>
      </c>
      <c r="Z61" s="114">
        <v>0</v>
      </c>
    </row>
    <row r="62" spans="1:26" ht="42" customHeight="1">
      <c r="A62" s="109" t="s">
        <v>209</v>
      </c>
      <c r="B62" s="114">
        <v>-2</v>
      </c>
      <c r="C62" s="112" t="s">
        <v>313</v>
      </c>
      <c r="D62" s="112" t="s">
        <v>313</v>
      </c>
      <c r="E62" s="111"/>
      <c r="F62" s="114">
        <v>0</v>
      </c>
      <c r="G62" s="112" t="s">
        <v>313</v>
      </c>
      <c r="H62" s="112" t="s">
        <v>313</v>
      </c>
      <c r="I62" s="112" t="s">
        <v>313</v>
      </c>
      <c r="J62" s="114">
        <v>-2</v>
      </c>
      <c r="K62" s="112" t="s">
        <v>313</v>
      </c>
      <c r="L62" s="112" t="s">
        <v>313</v>
      </c>
      <c r="M62" s="114">
        <v>2</v>
      </c>
      <c r="N62" s="112" t="s">
        <v>313</v>
      </c>
      <c r="O62" s="112" t="s">
        <v>313</v>
      </c>
      <c r="P62" s="114">
        <v>-2</v>
      </c>
      <c r="Q62" s="112" t="s">
        <v>313</v>
      </c>
      <c r="R62" s="112" t="s">
        <v>313</v>
      </c>
      <c r="S62" s="112" t="s">
        <v>313</v>
      </c>
      <c r="T62" s="112" t="s">
        <v>313</v>
      </c>
      <c r="U62" s="112" t="s">
        <v>313</v>
      </c>
      <c r="V62" s="112" t="s">
        <v>313</v>
      </c>
      <c r="W62" s="112" t="s">
        <v>313</v>
      </c>
      <c r="X62" s="112" t="s">
        <v>313</v>
      </c>
      <c r="Y62" s="112" t="s">
        <v>313</v>
      </c>
      <c r="Z62" s="114">
        <v>2</v>
      </c>
    </row>
    <row r="63" spans="1:26" ht="42" customHeight="1">
      <c r="A63" s="109" t="s">
        <v>236</v>
      </c>
      <c r="B63" s="114">
        <v>-2</v>
      </c>
      <c r="C63" s="112" t="s">
        <v>313</v>
      </c>
      <c r="D63" s="112" t="s">
        <v>313</v>
      </c>
      <c r="E63" s="114">
        <v>0</v>
      </c>
      <c r="F63" s="111"/>
      <c r="G63" s="112" t="s">
        <v>313</v>
      </c>
      <c r="H63" s="112" t="s">
        <v>313</v>
      </c>
      <c r="I63" s="112" t="s">
        <v>313</v>
      </c>
      <c r="J63" s="114">
        <v>-2</v>
      </c>
      <c r="K63" s="112" t="s">
        <v>313</v>
      </c>
      <c r="L63" s="112" t="s">
        <v>313</v>
      </c>
      <c r="M63" s="114">
        <v>-2</v>
      </c>
      <c r="N63" s="112" t="s">
        <v>313</v>
      </c>
      <c r="O63" s="112" t="s">
        <v>313</v>
      </c>
      <c r="P63" s="114">
        <v>-2</v>
      </c>
      <c r="Q63" s="112" t="s">
        <v>313</v>
      </c>
      <c r="R63" s="112" t="s">
        <v>313</v>
      </c>
      <c r="S63" s="112" t="s">
        <v>313</v>
      </c>
      <c r="T63" s="112" t="s">
        <v>313</v>
      </c>
      <c r="U63" s="112" t="s">
        <v>313</v>
      </c>
      <c r="V63" s="112" t="s">
        <v>313</v>
      </c>
      <c r="W63" s="112" t="s">
        <v>313</v>
      </c>
      <c r="X63" s="112" t="s">
        <v>313</v>
      </c>
      <c r="Y63" s="112" t="s">
        <v>313</v>
      </c>
      <c r="Z63" s="114">
        <v>-2</v>
      </c>
    </row>
    <row r="64" spans="1:26" ht="42" customHeight="1">
      <c r="A64" s="109" t="s">
        <v>203</v>
      </c>
      <c r="B64" s="112" t="s">
        <v>313</v>
      </c>
      <c r="C64" s="114">
        <v>2</v>
      </c>
      <c r="D64" s="112" t="s">
        <v>313</v>
      </c>
      <c r="E64" s="112" t="s">
        <v>313</v>
      </c>
      <c r="F64" s="112" t="s">
        <v>313</v>
      </c>
      <c r="G64" s="111"/>
      <c r="H64" s="112" t="s">
        <v>313</v>
      </c>
      <c r="I64" s="114">
        <v>-2</v>
      </c>
      <c r="J64" s="112" t="s">
        <v>313</v>
      </c>
      <c r="K64" s="112" t="s">
        <v>313</v>
      </c>
      <c r="L64" s="114">
        <v>-2</v>
      </c>
      <c r="M64" s="112" t="s">
        <v>313</v>
      </c>
      <c r="N64" s="112" t="s">
        <v>313</v>
      </c>
      <c r="O64" s="114">
        <v>2</v>
      </c>
      <c r="P64" s="112" t="s">
        <v>313</v>
      </c>
      <c r="Q64" s="112" t="s">
        <v>313</v>
      </c>
      <c r="R64" s="114">
        <v>-2</v>
      </c>
      <c r="S64" s="114">
        <v>2</v>
      </c>
      <c r="T64" s="112" t="s">
        <v>313</v>
      </c>
      <c r="U64" s="112" t="s">
        <v>313</v>
      </c>
      <c r="V64" s="112" t="s">
        <v>313</v>
      </c>
      <c r="W64" s="112" t="s">
        <v>313</v>
      </c>
      <c r="X64" s="112" t="s">
        <v>313</v>
      </c>
      <c r="Y64" s="112" t="s">
        <v>313</v>
      </c>
      <c r="Z64" s="112" t="s">
        <v>313</v>
      </c>
    </row>
    <row r="65" spans="1:26" ht="42" customHeight="1">
      <c r="A65" s="109" t="s">
        <v>230</v>
      </c>
      <c r="B65" s="114">
        <v>2</v>
      </c>
      <c r="C65" s="112" t="s">
        <v>313</v>
      </c>
      <c r="D65" s="114">
        <v>-2</v>
      </c>
      <c r="E65" s="112" t="s">
        <v>313</v>
      </c>
      <c r="F65" s="112" t="s">
        <v>313</v>
      </c>
      <c r="G65" s="112" t="s">
        <v>313</v>
      </c>
      <c r="H65" s="111"/>
      <c r="I65" s="112" t="s">
        <v>313</v>
      </c>
      <c r="J65" s="112" t="s">
        <v>313</v>
      </c>
      <c r="K65" s="112" t="s">
        <v>313</v>
      </c>
      <c r="L65" s="112" t="s">
        <v>313</v>
      </c>
      <c r="M65" s="114">
        <v>-2</v>
      </c>
      <c r="N65" s="112" t="s">
        <v>313</v>
      </c>
      <c r="O65" s="114">
        <v>2</v>
      </c>
      <c r="P65" s="112" t="s">
        <v>313</v>
      </c>
      <c r="Q65" s="112" t="s">
        <v>313</v>
      </c>
      <c r="R65" s="112" t="s">
        <v>313</v>
      </c>
      <c r="S65" s="112" t="s">
        <v>313</v>
      </c>
      <c r="T65" s="112" t="s">
        <v>313</v>
      </c>
      <c r="U65" s="112" t="s">
        <v>313</v>
      </c>
      <c r="V65" s="112" t="s">
        <v>313</v>
      </c>
      <c r="W65" s="112" t="s">
        <v>313</v>
      </c>
      <c r="X65" s="112" t="s">
        <v>313</v>
      </c>
      <c r="Y65" s="112" t="s">
        <v>313</v>
      </c>
      <c r="Z65" s="112" t="s">
        <v>313</v>
      </c>
    </row>
    <row r="66" spans="1:26" ht="42" customHeight="1">
      <c r="A66" s="109" t="s">
        <v>121</v>
      </c>
      <c r="B66" s="114">
        <v>0</v>
      </c>
      <c r="C66" s="114">
        <v>0</v>
      </c>
      <c r="D66" s="114">
        <v>-2</v>
      </c>
      <c r="E66" s="112" t="s">
        <v>313</v>
      </c>
      <c r="F66" s="112" t="s">
        <v>313</v>
      </c>
      <c r="G66" s="114">
        <v>2</v>
      </c>
      <c r="H66" s="112" t="s">
        <v>313</v>
      </c>
      <c r="I66" s="111"/>
      <c r="J66" s="112" t="s">
        <v>313</v>
      </c>
      <c r="K66" s="114">
        <v>-2</v>
      </c>
      <c r="L66" s="114">
        <v>-10</v>
      </c>
      <c r="M66" s="114">
        <v>-4</v>
      </c>
      <c r="N66" s="114">
        <v>-2</v>
      </c>
      <c r="O66" s="114">
        <v>-2</v>
      </c>
      <c r="P66" s="114">
        <v>-2</v>
      </c>
      <c r="Q66" s="114">
        <v>-4</v>
      </c>
      <c r="R66" s="114">
        <v>-2</v>
      </c>
      <c r="S66" s="114">
        <v>2</v>
      </c>
      <c r="T66" s="114">
        <v>-2</v>
      </c>
      <c r="U66" s="114">
        <v>2</v>
      </c>
      <c r="V66" s="114">
        <v>2</v>
      </c>
      <c r="W66" s="112" t="s">
        <v>313</v>
      </c>
      <c r="X66" s="112" t="s">
        <v>313</v>
      </c>
      <c r="Y66" s="114">
        <v>2</v>
      </c>
      <c r="Z66" s="114">
        <v>2</v>
      </c>
    </row>
    <row r="67" spans="1:26" ht="42" customHeight="1">
      <c r="A67" s="109" t="s">
        <v>312</v>
      </c>
      <c r="B67" s="114">
        <v>2</v>
      </c>
      <c r="C67" s="112" t="s">
        <v>313</v>
      </c>
      <c r="D67" s="112" t="s">
        <v>313</v>
      </c>
      <c r="E67" s="114">
        <v>2</v>
      </c>
      <c r="F67" s="114">
        <v>2</v>
      </c>
      <c r="G67" s="112" t="s">
        <v>313</v>
      </c>
      <c r="H67" s="112" t="s">
        <v>313</v>
      </c>
      <c r="I67" s="112" t="s">
        <v>313</v>
      </c>
      <c r="J67" s="111"/>
      <c r="K67" s="112" t="s">
        <v>313</v>
      </c>
      <c r="L67" s="114">
        <v>2</v>
      </c>
      <c r="M67" s="114">
        <v>2</v>
      </c>
      <c r="N67" s="112" t="s">
        <v>313</v>
      </c>
      <c r="O67" s="112" t="s">
        <v>313</v>
      </c>
      <c r="P67" s="114">
        <v>2</v>
      </c>
      <c r="Q67" s="112" t="s">
        <v>313</v>
      </c>
      <c r="R67" s="112" t="s">
        <v>313</v>
      </c>
      <c r="S67" s="112" t="s">
        <v>313</v>
      </c>
      <c r="T67" s="112" t="s">
        <v>313</v>
      </c>
      <c r="U67" s="112" t="s">
        <v>313</v>
      </c>
      <c r="V67" s="112" t="s">
        <v>313</v>
      </c>
      <c r="W67" s="112" t="s">
        <v>313</v>
      </c>
      <c r="X67" s="112" t="s">
        <v>313</v>
      </c>
      <c r="Y67" s="112" t="s">
        <v>313</v>
      </c>
      <c r="Z67" s="114">
        <v>-2</v>
      </c>
    </row>
    <row r="68" spans="1:26" ht="42" customHeight="1">
      <c r="A68" s="109" t="s">
        <v>183</v>
      </c>
      <c r="B68" s="112" t="s">
        <v>313</v>
      </c>
      <c r="C68" s="112" t="s">
        <v>313</v>
      </c>
      <c r="D68" s="114">
        <v>-2</v>
      </c>
      <c r="E68" s="112" t="s">
        <v>313</v>
      </c>
      <c r="F68" s="112" t="s">
        <v>313</v>
      </c>
      <c r="G68" s="112" t="s">
        <v>313</v>
      </c>
      <c r="H68" s="112" t="s">
        <v>313</v>
      </c>
      <c r="I68" s="114">
        <v>2</v>
      </c>
      <c r="J68" s="112" t="s">
        <v>313</v>
      </c>
      <c r="K68" s="111"/>
      <c r="L68" s="114">
        <v>-2</v>
      </c>
      <c r="M68" s="112" t="s">
        <v>313</v>
      </c>
      <c r="N68" s="112" t="s">
        <v>313</v>
      </c>
      <c r="O68" s="112" t="s">
        <v>313</v>
      </c>
      <c r="P68" s="112" t="s">
        <v>313</v>
      </c>
      <c r="Q68" s="114">
        <v>2</v>
      </c>
      <c r="R68" s="112" t="s">
        <v>313</v>
      </c>
      <c r="S68" s="112" t="s">
        <v>313</v>
      </c>
      <c r="T68" s="112" t="s">
        <v>313</v>
      </c>
      <c r="U68" s="112" t="s">
        <v>313</v>
      </c>
      <c r="V68" s="112" t="s">
        <v>313</v>
      </c>
      <c r="W68" s="112" t="s">
        <v>313</v>
      </c>
      <c r="X68" s="112" t="s">
        <v>313</v>
      </c>
      <c r="Y68" s="114">
        <v>2</v>
      </c>
      <c r="Z68" s="112" t="s">
        <v>313</v>
      </c>
    </row>
    <row r="69" spans="1:26" ht="42" customHeight="1">
      <c r="A69" s="109" t="s">
        <v>102</v>
      </c>
      <c r="B69" s="114">
        <v>0</v>
      </c>
      <c r="C69" s="114">
        <v>4</v>
      </c>
      <c r="D69" s="114">
        <v>8</v>
      </c>
      <c r="E69" s="112" t="s">
        <v>313</v>
      </c>
      <c r="F69" s="112" t="s">
        <v>313</v>
      </c>
      <c r="G69" s="114">
        <v>2</v>
      </c>
      <c r="H69" s="112" t="s">
        <v>313</v>
      </c>
      <c r="I69" s="115">
        <v>10</v>
      </c>
      <c r="J69" s="114">
        <v>-2</v>
      </c>
      <c r="K69" s="114">
        <v>2</v>
      </c>
      <c r="L69" s="111"/>
      <c r="M69" s="114">
        <v>4</v>
      </c>
      <c r="N69" s="114">
        <v>2</v>
      </c>
      <c r="O69" s="114">
        <v>4</v>
      </c>
      <c r="P69" s="114">
        <v>8</v>
      </c>
      <c r="Q69" s="114">
        <v>2</v>
      </c>
      <c r="R69" s="114">
        <v>-2</v>
      </c>
      <c r="S69" s="114">
        <v>-2</v>
      </c>
      <c r="T69" s="114">
        <v>2</v>
      </c>
      <c r="U69" s="114">
        <v>4</v>
      </c>
      <c r="V69" s="114">
        <v>2</v>
      </c>
      <c r="W69" s="112" t="s">
        <v>313</v>
      </c>
      <c r="X69" s="112" t="s">
        <v>313</v>
      </c>
      <c r="Y69" s="114">
        <v>2</v>
      </c>
      <c r="Z69" s="114">
        <v>4</v>
      </c>
    </row>
    <row r="70" spans="1:26" ht="42" customHeight="1">
      <c r="A70" s="109" t="s">
        <v>105</v>
      </c>
      <c r="B70" s="114">
        <v>8</v>
      </c>
      <c r="C70" s="114">
        <v>0</v>
      </c>
      <c r="D70" s="114">
        <v>8</v>
      </c>
      <c r="E70" s="114">
        <v>-2</v>
      </c>
      <c r="F70" s="114">
        <v>2</v>
      </c>
      <c r="G70" s="112" t="s">
        <v>313</v>
      </c>
      <c r="H70" s="114">
        <v>2</v>
      </c>
      <c r="I70" s="114">
        <v>4</v>
      </c>
      <c r="J70" s="114">
        <v>-2</v>
      </c>
      <c r="K70" s="112" t="s">
        <v>313</v>
      </c>
      <c r="L70" s="114">
        <v>-4</v>
      </c>
      <c r="M70" s="111"/>
      <c r="N70" s="114">
        <v>2</v>
      </c>
      <c r="O70" s="114">
        <v>4</v>
      </c>
      <c r="P70" s="114">
        <v>-2</v>
      </c>
      <c r="Q70" s="114">
        <v>2</v>
      </c>
      <c r="R70" s="114">
        <v>2</v>
      </c>
      <c r="S70" s="112" t="s">
        <v>313</v>
      </c>
      <c r="T70" s="114">
        <v>-2</v>
      </c>
      <c r="U70" s="114">
        <v>2</v>
      </c>
      <c r="V70" s="112" t="s">
        <v>313</v>
      </c>
      <c r="W70" s="114">
        <v>2</v>
      </c>
      <c r="X70" s="114">
        <v>2</v>
      </c>
      <c r="Y70" s="112" t="s">
        <v>313</v>
      </c>
      <c r="Z70" s="114">
        <v>4</v>
      </c>
    </row>
    <row r="71" spans="1:26" ht="42" customHeight="1">
      <c r="A71" s="109" t="s">
        <v>198</v>
      </c>
      <c r="B71" s="112" t="s">
        <v>313</v>
      </c>
      <c r="C71" s="112" t="s">
        <v>313</v>
      </c>
      <c r="D71" s="114">
        <v>2</v>
      </c>
      <c r="E71" s="112" t="s">
        <v>313</v>
      </c>
      <c r="F71" s="112" t="s">
        <v>313</v>
      </c>
      <c r="G71" s="112" t="s">
        <v>313</v>
      </c>
      <c r="H71" s="112" t="s">
        <v>313</v>
      </c>
      <c r="I71" s="114">
        <v>2</v>
      </c>
      <c r="J71" s="112" t="s">
        <v>313</v>
      </c>
      <c r="K71" s="112" t="s">
        <v>313</v>
      </c>
      <c r="L71" s="114">
        <v>-2</v>
      </c>
      <c r="M71" s="114">
        <v>-2</v>
      </c>
      <c r="N71" s="111"/>
      <c r="O71" s="112" t="s">
        <v>313</v>
      </c>
      <c r="P71" s="112" t="s">
        <v>313</v>
      </c>
      <c r="Q71" s="114">
        <v>2</v>
      </c>
      <c r="R71" s="112" t="s">
        <v>313</v>
      </c>
      <c r="S71" s="112" t="s">
        <v>313</v>
      </c>
      <c r="T71" s="112" t="s">
        <v>313</v>
      </c>
      <c r="U71" s="112" t="s">
        <v>313</v>
      </c>
      <c r="V71" s="112" t="s">
        <v>313</v>
      </c>
      <c r="W71" s="112" t="s">
        <v>313</v>
      </c>
      <c r="X71" s="112" t="s">
        <v>313</v>
      </c>
      <c r="Y71" s="112" t="s">
        <v>313</v>
      </c>
      <c r="Z71" s="112" t="s">
        <v>313</v>
      </c>
    </row>
    <row r="72" spans="1:26" ht="42" customHeight="1">
      <c r="A72" s="109" t="s">
        <v>114</v>
      </c>
      <c r="B72" s="114">
        <v>4</v>
      </c>
      <c r="C72" s="114">
        <v>0</v>
      </c>
      <c r="D72" s="114">
        <v>-2</v>
      </c>
      <c r="E72" s="112" t="s">
        <v>313</v>
      </c>
      <c r="F72" s="112" t="s">
        <v>313</v>
      </c>
      <c r="G72" s="114">
        <v>-2</v>
      </c>
      <c r="H72" s="114">
        <v>-2</v>
      </c>
      <c r="I72" s="114">
        <v>2</v>
      </c>
      <c r="J72" s="112" t="s">
        <v>313</v>
      </c>
      <c r="K72" s="112" t="s">
        <v>313</v>
      </c>
      <c r="L72" s="114">
        <v>-4</v>
      </c>
      <c r="M72" s="114">
        <v>-4</v>
      </c>
      <c r="N72" s="112" t="s">
        <v>313</v>
      </c>
      <c r="O72" s="111"/>
      <c r="P72" s="114">
        <v>0</v>
      </c>
      <c r="Q72" s="114">
        <v>0</v>
      </c>
      <c r="R72" s="114">
        <v>-4</v>
      </c>
      <c r="S72" s="114">
        <v>-2</v>
      </c>
      <c r="T72" s="112" t="s">
        <v>313</v>
      </c>
      <c r="U72" s="112" t="s">
        <v>313</v>
      </c>
      <c r="V72" s="112" t="s">
        <v>313</v>
      </c>
      <c r="W72" s="114">
        <v>2</v>
      </c>
      <c r="X72" s="114">
        <v>2</v>
      </c>
      <c r="Y72" s="112" t="s">
        <v>313</v>
      </c>
      <c r="Z72" s="114">
        <v>-4</v>
      </c>
    </row>
    <row r="73" spans="1:26" ht="42" customHeight="1">
      <c r="A73" s="109" t="s">
        <v>124</v>
      </c>
      <c r="B73" s="114">
        <v>-2</v>
      </c>
      <c r="C73" s="114">
        <v>4</v>
      </c>
      <c r="D73" s="112" t="s">
        <v>313</v>
      </c>
      <c r="E73" s="114">
        <v>2</v>
      </c>
      <c r="F73" s="114">
        <v>2</v>
      </c>
      <c r="G73" s="112" t="s">
        <v>313</v>
      </c>
      <c r="H73" s="112" t="s">
        <v>313</v>
      </c>
      <c r="I73" s="114">
        <v>2</v>
      </c>
      <c r="J73" s="114">
        <v>-2</v>
      </c>
      <c r="K73" s="112" t="s">
        <v>313</v>
      </c>
      <c r="L73" s="114">
        <v>-8</v>
      </c>
      <c r="M73" s="114">
        <v>2</v>
      </c>
      <c r="N73" s="112" t="s">
        <v>313</v>
      </c>
      <c r="O73" s="114">
        <v>0</v>
      </c>
      <c r="P73" s="111"/>
      <c r="Q73" s="114">
        <v>0</v>
      </c>
      <c r="R73" s="114">
        <v>2</v>
      </c>
      <c r="S73" s="112" t="s">
        <v>313</v>
      </c>
      <c r="T73" s="112" t="s">
        <v>313</v>
      </c>
      <c r="U73" s="114">
        <v>0</v>
      </c>
      <c r="V73" s="112" t="s">
        <v>313</v>
      </c>
      <c r="W73" s="114">
        <v>-2</v>
      </c>
      <c r="X73" s="114">
        <v>-2</v>
      </c>
      <c r="Y73" s="112" t="s">
        <v>313</v>
      </c>
      <c r="Z73" s="114">
        <v>0</v>
      </c>
    </row>
    <row r="74" spans="1:26" ht="42" customHeight="1">
      <c r="A74" s="109" t="s">
        <v>113</v>
      </c>
      <c r="B74" s="112" t="s">
        <v>313</v>
      </c>
      <c r="C74" s="114">
        <v>2</v>
      </c>
      <c r="D74" s="114">
        <v>4</v>
      </c>
      <c r="E74" s="112" t="s">
        <v>313</v>
      </c>
      <c r="F74" s="112" t="s">
        <v>313</v>
      </c>
      <c r="G74" s="112" t="s">
        <v>313</v>
      </c>
      <c r="H74" s="112" t="s">
        <v>313</v>
      </c>
      <c r="I74" s="114">
        <v>4</v>
      </c>
      <c r="J74" s="112" t="s">
        <v>313</v>
      </c>
      <c r="K74" s="114">
        <v>-2</v>
      </c>
      <c r="L74" s="114">
        <v>-2</v>
      </c>
      <c r="M74" s="114">
        <v>-2</v>
      </c>
      <c r="N74" s="114">
        <v>-2</v>
      </c>
      <c r="O74" s="114">
        <v>0</v>
      </c>
      <c r="P74" s="114">
        <v>0</v>
      </c>
      <c r="Q74" s="111"/>
      <c r="R74" s="112" t="s">
        <v>313</v>
      </c>
      <c r="S74" s="112" t="s">
        <v>313</v>
      </c>
      <c r="T74" s="114">
        <v>-2</v>
      </c>
      <c r="U74" s="114">
        <v>-2</v>
      </c>
      <c r="V74" s="112" t="s">
        <v>313</v>
      </c>
      <c r="W74" s="112" t="s">
        <v>313</v>
      </c>
      <c r="X74" s="112" t="s">
        <v>313</v>
      </c>
      <c r="Y74" s="114">
        <v>-2</v>
      </c>
      <c r="Z74" s="114">
        <v>-2</v>
      </c>
    </row>
    <row r="75" spans="1:26" ht="42" customHeight="1">
      <c r="A75" s="109" t="s">
        <v>125</v>
      </c>
      <c r="B75" s="114">
        <v>0</v>
      </c>
      <c r="C75" s="114">
        <v>2</v>
      </c>
      <c r="D75" s="112" t="s">
        <v>313</v>
      </c>
      <c r="E75" s="112" t="s">
        <v>313</v>
      </c>
      <c r="F75" s="112" t="s">
        <v>313</v>
      </c>
      <c r="G75" s="114">
        <v>2</v>
      </c>
      <c r="H75" s="112" t="s">
        <v>313</v>
      </c>
      <c r="I75" s="114">
        <v>2</v>
      </c>
      <c r="J75" s="112" t="s">
        <v>313</v>
      </c>
      <c r="K75" s="112" t="s">
        <v>313</v>
      </c>
      <c r="L75" s="114">
        <v>2</v>
      </c>
      <c r="M75" s="114">
        <v>-2</v>
      </c>
      <c r="N75" s="112" t="s">
        <v>313</v>
      </c>
      <c r="O75" s="114">
        <v>4</v>
      </c>
      <c r="P75" s="114">
        <v>-2</v>
      </c>
      <c r="Q75" s="112" t="s">
        <v>313</v>
      </c>
      <c r="R75" s="111"/>
      <c r="S75" s="114">
        <v>2</v>
      </c>
      <c r="T75" s="114">
        <v>-2</v>
      </c>
      <c r="U75" s="112" t="s">
        <v>313</v>
      </c>
      <c r="V75" s="112" t="s">
        <v>313</v>
      </c>
      <c r="W75" s="112" t="s">
        <v>313</v>
      </c>
      <c r="X75" s="112" t="s">
        <v>313</v>
      </c>
      <c r="Y75" s="112" t="s">
        <v>313</v>
      </c>
      <c r="Z75" s="112" t="s">
        <v>313</v>
      </c>
    </row>
    <row r="76" spans="1:26" ht="42" customHeight="1">
      <c r="A76" s="109" t="s">
        <v>175</v>
      </c>
      <c r="B76" s="112" t="s">
        <v>313</v>
      </c>
      <c r="C76" s="114">
        <v>2</v>
      </c>
      <c r="D76" s="112" t="s">
        <v>313</v>
      </c>
      <c r="E76" s="112" t="s">
        <v>313</v>
      </c>
      <c r="F76" s="112" t="s">
        <v>313</v>
      </c>
      <c r="G76" s="114">
        <v>-2</v>
      </c>
      <c r="H76" s="112" t="s">
        <v>313</v>
      </c>
      <c r="I76" s="114">
        <v>-2</v>
      </c>
      <c r="J76" s="112" t="s">
        <v>313</v>
      </c>
      <c r="K76" s="112" t="s">
        <v>313</v>
      </c>
      <c r="L76" s="114">
        <v>2</v>
      </c>
      <c r="M76" s="112" t="s">
        <v>313</v>
      </c>
      <c r="N76" s="112" t="s">
        <v>313</v>
      </c>
      <c r="O76" s="114">
        <v>2</v>
      </c>
      <c r="P76" s="112" t="s">
        <v>313</v>
      </c>
      <c r="Q76" s="112" t="s">
        <v>313</v>
      </c>
      <c r="R76" s="114">
        <v>-2</v>
      </c>
      <c r="S76" s="111"/>
      <c r="T76" s="112" t="s">
        <v>313</v>
      </c>
      <c r="U76" s="112" t="s">
        <v>313</v>
      </c>
      <c r="V76" s="112" t="s">
        <v>313</v>
      </c>
      <c r="W76" s="112" t="s">
        <v>313</v>
      </c>
      <c r="X76" s="112" t="s">
        <v>313</v>
      </c>
      <c r="Y76" s="112" t="s">
        <v>313</v>
      </c>
      <c r="Z76" s="112" t="s">
        <v>313</v>
      </c>
    </row>
    <row r="77" spans="1:26" ht="42" customHeight="1">
      <c r="A77" s="109" t="s">
        <v>139</v>
      </c>
      <c r="B77" s="112" t="s">
        <v>313</v>
      </c>
      <c r="C77" s="112" t="s">
        <v>313</v>
      </c>
      <c r="D77" s="112" t="s">
        <v>313</v>
      </c>
      <c r="E77" s="112" t="s">
        <v>313</v>
      </c>
      <c r="F77" s="112" t="s">
        <v>313</v>
      </c>
      <c r="G77" s="112" t="s">
        <v>313</v>
      </c>
      <c r="H77" s="112" t="s">
        <v>313</v>
      </c>
      <c r="I77" s="114">
        <v>2</v>
      </c>
      <c r="J77" s="112" t="s">
        <v>313</v>
      </c>
      <c r="K77" s="112" t="s">
        <v>313</v>
      </c>
      <c r="L77" s="114">
        <v>-2</v>
      </c>
      <c r="M77" s="114">
        <v>2</v>
      </c>
      <c r="N77" s="112" t="s">
        <v>313</v>
      </c>
      <c r="O77" s="112" t="s">
        <v>313</v>
      </c>
      <c r="P77" s="112" t="s">
        <v>313</v>
      </c>
      <c r="Q77" s="114">
        <v>2</v>
      </c>
      <c r="R77" s="114">
        <v>2</v>
      </c>
      <c r="S77" s="112" t="s">
        <v>313</v>
      </c>
      <c r="T77" s="111"/>
      <c r="U77" s="112" t="s">
        <v>313</v>
      </c>
      <c r="V77" s="112" t="s">
        <v>313</v>
      </c>
      <c r="W77" s="112" t="s">
        <v>313</v>
      </c>
      <c r="X77" s="112" t="s">
        <v>313</v>
      </c>
      <c r="Y77" s="112" t="s">
        <v>313</v>
      </c>
      <c r="Z77" s="112" t="s">
        <v>313</v>
      </c>
    </row>
    <row r="78" spans="1:26" ht="42" customHeight="1">
      <c r="A78" s="109" t="s">
        <v>188</v>
      </c>
      <c r="B78" s="112" t="s">
        <v>313</v>
      </c>
      <c r="C78" s="112" t="s">
        <v>313</v>
      </c>
      <c r="D78" s="114">
        <v>-2</v>
      </c>
      <c r="E78" s="112" t="s">
        <v>313</v>
      </c>
      <c r="F78" s="112" t="s">
        <v>313</v>
      </c>
      <c r="G78" s="112" t="s">
        <v>313</v>
      </c>
      <c r="H78" s="112" t="s">
        <v>313</v>
      </c>
      <c r="I78" s="114">
        <v>-2</v>
      </c>
      <c r="J78" s="112" t="s">
        <v>313</v>
      </c>
      <c r="K78" s="112" t="s">
        <v>313</v>
      </c>
      <c r="L78" s="114">
        <v>-4</v>
      </c>
      <c r="M78" s="114">
        <v>-2</v>
      </c>
      <c r="N78" s="112" t="s">
        <v>313</v>
      </c>
      <c r="O78" s="112" t="s">
        <v>313</v>
      </c>
      <c r="P78" s="114">
        <v>0</v>
      </c>
      <c r="Q78" s="114">
        <v>2</v>
      </c>
      <c r="R78" s="112" t="s">
        <v>313</v>
      </c>
      <c r="S78" s="112" t="s">
        <v>313</v>
      </c>
      <c r="T78" s="112" t="s">
        <v>313</v>
      </c>
      <c r="U78" s="111"/>
      <c r="V78" s="114">
        <v>2</v>
      </c>
      <c r="W78" s="112" t="s">
        <v>313</v>
      </c>
      <c r="X78" s="112" t="s">
        <v>313</v>
      </c>
      <c r="Y78" s="112" t="s">
        <v>313</v>
      </c>
      <c r="Z78" s="114">
        <v>0</v>
      </c>
    </row>
    <row r="79" spans="1:26" ht="42" customHeight="1">
      <c r="A79" s="109" t="s">
        <v>157</v>
      </c>
      <c r="B79" s="112" t="s">
        <v>313</v>
      </c>
      <c r="C79" s="112" t="s">
        <v>313</v>
      </c>
      <c r="D79" s="114">
        <v>-2</v>
      </c>
      <c r="E79" s="112" t="s">
        <v>313</v>
      </c>
      <c r="F79" s="112" t="s">
        <v>313</v>
      </c>
      <c r="G79" s="112" t="s">
        <v>313</v>
      </c>
      <c r="H79" s="112" t="s">
        <v>313</v>
      </c>
      <c r="I79" s="114">
        <v>-2</v>
      </c>
      <c r="J79" s="112" t="s">
        <v>313</v>
      </c>
      <c r="K79" s="112" t="s">
        <v>313</v>
      </c>
      <c r="L79" s="114">
        <v>-2</v>
      </c>
      <c r="M79" s="112" t="s">
        <v>313</v>
      </c>
      <c r="N79" s="112" t="s">
        <v>313</v>
      </c>
      <c r="O79" s="112" t="s">
        <v>313</v>
      </c>
      <c r="P79" s="112" t="s">
        <v>313</v>
      </c>
      <c r="Q79" s="112" t="s">
        <v>313</v>
      </c>
      <c r="R79" s="112" t="s">
        <v>313</v>
      </c>
      <c r="S79" s="112" t="s">
        <v>313</v>
      </c>
      <c r="T79" s="112" t="s">
        <v>313</v>
      </c>
      <c r="U79" s="114">
        <v>-2</v>
      </c>
      <c r="V79" s="111"/>
      <c r="W79" s="112" t="s">
        <v>313</v>
      </c>
      <c r="X79" s="112" t="s">
        <v>313</v>
      </c>
      <c r="Y79" s="112" t="s">
        <v>313</v>
      </c>
      <c r="Z79" s="114">
        <v>-2</v>
      </c>
    </row>
    <row r="80" spans="1:26" ht="42" customHeight="1">
      <c r="A80" s="109" t="s">
        <v>172</v>
      </c>
      <c r="B80" s="114">
        <v>-2</v>
      </c>
      <c r="C80" s="112" t="s">
        <v>313</v>
      </c>
      <c r="D80" s="112" t="s">
        <v>313</v>
      </c>
      <c r="E80" s="112" t="s">
        <v>313</v>
      </c>
      <c r="F80" s="112" t="s">
        <v>313</v>
      </c>
      <c r="G80" s="112" t="s">
        <v>313</v>
      </c>
      <c r="H80" s="112" t="s">
        <v>313</v>
      </c>
      <c r="I80" s="112" t="s">
        <v>313</v>
      </c>
      <c r="J80" s="112" t="s">
        <v>313</v>
      </c>
      <c r="K80" s="112" t="s">
        <v>313</v>
      </c>
      <c r="L80" s="112" t="s">
        <v>313</v>
      </c>
      <c r="M80" s="114">
        <v>-2</v>
      </c>
      <c r="N80" s="112" t="s">
        <v>313</v>
      </c>
      <c r="O80" s="114">
        <v>-2</v>
      </c>
      <c r="P80" s="114">
        <v>2</v>
      </c>
      <c r="Q80" s="112" t="s">
        <v>313</v>
      </c>
      <c r="R80" s="112" t="s">
        <v>313</v>
      </c>
      <c r="S80" s="112" t="s">
        <v>313</v>
      </c>
      <c r="T80" s="112" t="s">
        <v>313</v>
      </c>
      <c r="U80" s="112" t="s">
        <v>313</v>
      </c>
      <c r="V80" s="112" t="s">
        <v>313</v>
      </c>
      <c r="W80" s="111"/>
      <c r="X80" s="112" t="s">
        <v>313</v>
      </c>
      <c r="Y80" s="112" t="s">
        <v>313</v>
      </c>
      <c r="Z80" s="112" t="s">
        <v>313</v>
      </c>
    </row>
    <row r="81" spans="1:26" ht="42" customHeight="1">
      <c r="A81" s="109" t="s">
        <v>224</v>
      </c>
      <c r="B81" s="112" t="s">
        <v>313</v>
      </c>
      <c r="C81" s="114">
        <v>2</v>
      </c>
      <c r="D81" s="112" t="s">
        <v>313</v>
      </c>
      <c r="E81" s="112" t="s">
        <v>313</v>
      </c>
      <c r="F81" s="112" t="s">
        <v>313</v>
      </c>
      <c r="G81" s="112" t="s">
        <v>313</v>
      </c>
      <c r="H81" s="112" t="s">
        <v>313</v>
      </c>
      <c r="I81" s="112" t="s">
        <v>313</v>
      </c>
      <c r="J81" s="112" t="s">
        <v>313</v>
      </c>
      <c r="K81" s="112" t="s">
        <v>313</v>
      </c>
      <c r="L81" s="112" t="s">
        <v>313</v>
      </c>
      <c r="M81" s="114">
        <v>-2</v>
      </c>
      <c r="N81" s="112" t="s">
        <v>313</v>
      </c>
      <c r="O81" s="114">
        <v>-2</v>
      </c>
      <c r="P81" s="114">
        <v>2</v>
      </c>
      <c r="Q81" s="112" t="s">
        <v>313</v>
      </c>
      <c r="R81" s="112" t="s">
        <v>313</v>
      </c>
      <c r="S81" s="112" t="s">
        <v>313</v>
      </c>
      <c r="T81" s="112" t="s">
        <v>313</v>
      </c>
      <c r="U81" s="112" t="s">
        <v>313</v>
      </c>
      <c r="V81" s="112" t="s">
        <v>313</v>
      </c>
      <c r="W81" s="112" t="s">
        <v>313</v>
      </c>
      <c r="X81" s="111"/>
      <c r="Y81" s="112" t="s">
        <v>313</v>
      </c>
      <c r="Z81" s="114">
        <v>-2</v>
      </c>
    </row>
    <row r="82" spans="1:26" ht="42" customHeight="1">
      <c r="A82" s="109" t="s">
        <v>152</v>
      </c>
      <c r="B82" s="112" t="s">
        <v>313</v>
      </c>
      <c r="C82" s="112" t="s">
        <v>313</v>
      </c>
      <c r="D82" s="114">
        <v>-2</v>
      </c>
      <c r="E82" s="112" t="s">
        <v>313</v>
      </c>
      <c r="F82" s="112" t="s">
        <v>313</v>
      </c>
      <c r="G82" s="112" t="s">
        <v>313</v>
      </c>
      <c r="H82" s="112" t="s">
        <v>313</v>
      </c>
      <c r="I82" s="114">
        <v>-2</v>
      </c>
      <c r="J82" s="112" t="s">
        <v>313</v>
      </c>
      <c r="K82" s="114">
        <v>-2</v>
      </c>
      <c r="L82" s="114">
        <v>-2</v>
      </c>
      <c r="M82" s="112" t="s">
        <v>313</v>
      </c>
      <c r="N82" s="112" t="s">
        <v>313</v>
      </c>
      <c r="O82" s="112" t="s">
        <v>313</v>
      </c>
      <c r="P82" s="112" t="s">
        <v>313</v>
      </c>
      <c r="Q82" s="114">
        <v>2</v>
      </c>
      <c r="R82" s="112" t="s">
        <v>313</v>
      </c>
      <c r="S82" s="112" t="s">
        <v>313</v>
      </c>
      <c r="T82" s="112" t="s">
        <v>313</v>
      </c>
      <c r="U82" s="112" t="s">
        <v>313</v>
      </c>
      <c r="V82" s="112" t="s">
        <v>313</v>
      </c>
      <c r="W82" s="112" t="s">
        <v>313</v>
      </c>
      <c r="X82" s="112" t="s">
        <v>313</v>
      </c>
      <c r="Y82" s="111"/>
      <c r="Z82" s="112" t="s">
        <v>313</v>
      </c>
    </row>
    <row r="83" spans="1:26" ht="42" customHeight="1">
      <c r="A83" s="109" t="s">
        <v>142</v>
      </c>
      <c r="B83" s="114">
        <v>-4</v>
      </c>
      <c r="C83" s="114">
        <v>2</v>
      </c>
      <c r="D83" s="114">
        <v>0</v>
      </c>
      <c r="E83" s="114">
        <v>-2</v>
      </c>
      <c r="F83" s="114">
        <v>2</v>
      </c>
      <c r="G83" s="112" t="s">
        <v>313</v>
      </c>
      <c r="H83" s="112" t="s">
        <v>313</v>
      </c>
      <c r="I83" s="114">
        <v>-2</v>
      </c>
      <c r="J83" s="114">
        <v>2</v>
      </c>
      <c r="K83" s="112" t="s">
        <v>313</v>
      </c>
      <c r="L83" s="114">
        <v>-4</v>
      </c>
      <c r="M83" s="114">
        <v>-4</v>
      </c>
      <c r="N83" s="112" t="s">
        <v>313</v>
      </c>
      <c r="O83" s="114">
        <v>4</v>
      </c>
      <c r="P83" s="114">
        <v>0</v>
      </c>
      <c r="Q83" s="114">
        <v>2</v>
      </c>
      <c r="R83" s="112" t="s">
        <v>313</v>
      </c>
      <c r="S83" s="112" t="s">
        <v>313</v>
      </c>
      <c r="T83" s="112" t="s">
        <v>313</v>
      </c>
      <c r="U83" s="114">
        <v>0</v>
      </c>
      <c r="V83" s="114">
        <v>2</v>
      </c>
      <c r="W83" s="112" t="s">
        <v>313</v>
      </c>
      <c r="X83" s="114">
        <v>2</v>
      </c>
      <c r="Y83" s="112" t="s">
        <v>313</v>
      </c>
      <c r="Z83" s="111"/>
    </row>
    <row r="84" ht="12.75"/>
    <row r="85" spans="1:26" ht="42" customHeight="1">
      <c r="A85" s="147" t="s">
        <v>315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spans="2:26" ht="42" customHeight="1">
      <c r="B86" s="110" t="s">
        <v>133</v>
      </c>
      <c r="C86" s="110" t="s">
        <v>195</v>
      </c>
      <c r="D86" s="110" t="s">
        <v>132</v>
      </c>
      <c r="E86" s="110" t="s">
        <v>209</v>
      </c>
      <c r="F86" s="110" t="s">
        <v>236</v>
      </c>
      <c r="G86" s="110" t="s">
        <v>203</v>
      </c>
      <c r="H86" s="110" t="s">
        <v>230</v>
      </c>
      <c r="I86" s="110" t="s">
        <v>121</v>
      </c>
      <c r="J86" s="110" t="s">
        <v>312</v>
      </c>
      <c r="K86" s="110" t="s">
        <v>183</v>
      </c>
      <c r="L86" s="110" t="s">
        <v>102</v>
      </c>
      <c r="M86" s="110" t="s">
        <v>105</v>
      </c>
      <c r="N86" s="110" t="s">
        <v>198</v>
      </c>
      <c r="O86" s="110" t="s">
        <v>114</v>
      </c>
      <c r="P86" s="110" t="s">
        <v>124</v>
      </c>
      <c r="Q86" s="110" t="s">
        <v>113</v>
      </c>
      <c r="R86" s="110" t="s">
        <v>125</v>
      </c>
      <c r="S86" s="110" t="s">
        <v>175</v>
      </c>
      <c r="T86" s="110" t="s">
        <v>139</v>
      </c>
      <c r="U86" s="110" t="s">
        <v>188</v>
      </c>
      <c r="V86" s="110" t="s">
        <v>157</v>
      </c>
      <c r="W86" s="110" t="s">
        <v>172</v>
      </c>
      <c r="X86" s="110" t="s">
        <v>224</v>
      </c>
      <c r="Y86" s="110" t="s">
        <v>152</v>
      </c>
      <c r="Z86" s="110" t="s">
        <v>142</v>
      </c>
    </row>
    <row r="87" spans="1:26" ht="42" customHeight="1">
      <c r="A87" s="109" t="s">
        <v>133</v>
      </c>
      <c r="B87" s="111"/>
      <c r="C87" s="112" t="s">
        <v>313</v>
      </c>
      <c r="D87" s="112">
        <v>60</v>
      </c>
      <c r="E87" s="112">
        <v>126</v>
      </c>
      <c r="F87" s="112">
        <v>93</v>
      </c>
      <c r="G87" s="112" t="s">
        <v>313</v>
      </c>
      <c r="H87" s="112">
        <v>0</v>
      </c>
      <c r="I87" s="112">
        <v>295</v>
      </c>
      <c r="J87" s="112">
        <v>44</v>
      </c>
      <c r="K87" s="112" t="s">
        <v>313</v>
      </c>
      <c r="L87" s="112">
        <v>122</v>
      </c>
      <c r="M87" s="112">
        <v>328</v>
      </c>
      <c r="N87" s="112" t="s">
        <v>313</v>
      </c>
      <c r="O87" s="112">
        <v>182</v>
      </c>
      <c r="P87" s="112">
        <v>228</v>
      </c>
      <c r="Q87" s="112" t="s">
        <v>313</v>
      </c>
      <c r="R87" s="112">
        <v>0</v>
      </c>
      <c r="S87" s="112" t="s">
        <v>313</v>
      </c>
      <c r="T87" s="112" t="s">
        <v>313</v>
      </c>
      <c r="U87" s="112" t="s">
        <v>313</v>
      </c>
      <c r="V87" s="112" t="s">
        <v>313</v>
      </c>
      <c r="W87" s="112">
        <v>70</v>
      </c>
      <c r="X87" s="112" t="s">
        <v>313</v>
      </c>
      <c r="Y87" s="112" t="s">
        <v>313</v>
      </c>
      <c r="Z87" s="112">
        <v>368</v>
      </c>
    </row>
    <row r="88" spans="1:26" ht="42" customHeight="1">
      <c r="A88" s="109" t="s">
        <v>195</v>
      </c>
      <c r="B88" s="112" t="s">
        <v>313</v>
      </c>
      <c r="C88" s="111"/>
      <c r="D88" s="112" t="s">
        <v>313</v>
      </c>
      <c r="E88" s="112" t="s">
        <v>313</v>
      </c>
      <c r="F88" s="112" t="s">
        <v>313</v>
      </c>
      <c r="G88" s="112">
        <v>21</v>
      </c>
      <c r="H88" s="112" t="s">
        <v>313</v>
      </c>
      <c r="I88" s="112">
        <v>67</v>
      </c>
      <c r="J88" s="112" t="s">
        <v>313</v>
      </c>
      <c r="K88" s="112" t="s">
        <v>313</v>
      </c>
      <c r="L88" s="112">
        <v>0</v>
      </c>
      <c r="M88" s="112">
        <v>0</v>
      </c>
      <c r="N88" s="112" t="s">
        <v>313</v>
      </c>
      <c r="O88" s="112">
        <v>34</v>
      </c>
      <c r="P88" s="112">
        <v>138</v>
      </c>
      <c r="Q88" s="112">
        <v>78</v>
      </c>
      <c r="R88" s="112">
        <v>69</v>
      </c>
      <c r="S88" s="112">
        <v>16</v>
      </c>
      <c r="T88" s="112" t="s">
        <v>313</v>
      </c>
      <c r="U88" s="112" t="s">
        <v>313</v>
      </c>
      <c r="V88" s="112" t="s">
        <v>313</v>
      </c>
      <c r="W88" s="112" t="s">
        <v>313</v>
      </c>
      <c r="X88" s="112">
        <v>0</v>
      </c>
      <c r="Y88" s="112" t="s">
        <v>313</v>
      </c>
      <c r="Z88" s="112">
        <v>0</v>
      </c>
    </row>
    <row r="89" spans="1:26" ht="42" customHeight="1">
      <c r="A89" s="109" t="s">
        <v>132</v>
      </c>
      <c r="B89" s="112">
        <v>12</v>
      </c>
      <c r="C89" s="112" t="s">
        <v>313</v>
      </c>
      <c r="D89" s="111"/>
      <c r="E89" s="112" t="s">
        <v>313</v>
      </c>
      <c r="F89" s="112" t="s">
        <v>313</v>
      </c>
      <c r="G89" s="112" t="s">
        <v>313</v>
      </c>
      <c r="H89" s="112">
        <v>172</v>
      </c>
      <c r="I89" s="112">
        <v>140</v>
      </c>
      <c r="J89" s="112" t="s">
        <v>313</v>
      </c>
      <c r="K89" s="112">
        <v>110</v>
      </c>
      <c r="L89" s="112">
        <v>339</v>
      </c>
      <c r="M89" s="112">
        <v>502</v>
      </c>
      <c r="N89" s="112">
        <v>25</v>
      </c>
      <c r="O89" s="112">
        <v>197</v>
      </c>
      <c r="P89" s="112" t="s">
        <v>313</v>
      </c>
      <c r="Q89" s="112">
        <v>160</v>
      </c>
      <c r="R89" s="112" t="s">
        <v>313</v>
      </c>
      <c r="S89" s="112" t="s">
        <v>313</v>
      </c>
      <c r="T89" s="112" t="s">
        <v>313</v>
      </c>
      <c r="U89" s="112">
        <v>143</v>
      </c>
      <c r="V89" s="112">
        <v>113</v>
      </c>
      <c r="W89" s="112" t="s">
        <v>313</v>
      </c>
      <c r="X89" s="112" t="s">
        <v>313</v>
      </c>
      <c r="Y89" s="112">
        <v>38</v>
      </c>
      <c r="Z89" s="112">
        <v>627</v>
      </c>
    </row>
    <row r="90" spans="1:26" ht="42" customHeight="1">
      <c r="A90" s="109" t="s">
        <v>209</v>
      </c>
      <c r="B90" s="112">
        <v>90</v>
      </c>
      <c r="C90" s="112" t="s">
        <v>313</v>
      </c>
      <c r="D90" s="112" t="s">
        <v>313</v>
      </c>
      <c r="E90" s="111"/>
      <c r="F90" s="112">
        <v>0</v>
      </c>
      <c r="G90" s="112" t="s">
        <v>313</v>
      </c>
      <c r="H90" s="112" t="s">
        <v>313</v>
      </c>
      <c r="I90" s="112" t="s">
        <v>313</v>
      </c>
      <c r="J90" s="112">
        <v>55</v>
      </c>
      <c r="K90" s="112" t="s">
        <v>313</v>
      </c>
      <c r="L90" s="112" t="s">
        <v>313</v>
      </c>
      <c r="M90" s="112">
        <v>90</v>
      </c>
      <c r="N90" s="112" t="s">
        <v>313</v>
      </c>
      <c r="O90" s="112" t="s">
        <v>313</v>
      </c>
      <c r="P90" s="112">
        <v>28</v>
      </c>
      <c r="Q90" s="112" t="s">
        <v>313</v>
      </c>
      <c r="R90" s="112" t="s">
        <v>313</v>
      </c>
      <c r="S90" s="112" t="s">
        <v>313</v>
      </c>
      <c r="T90" s="112" t="s">
        <v>313</v>
      </c>
      <c r="U90" s="112" t="s">
        <v>313</v>
      </c>
      <c r="V90" s="112" t="s">
        <v>313</v>
      </c>
      <c r="W90" s="112" t="s">
        <v>313</v>
      </c>
      <c r="X90" s="112" t="s">
        <v>313</v>
      </c>
      <c r="Y90" s="112" t="s">
        <v>313</v>
      </c>
      <c r="Z90" s="112">
        <v>91</v>
      </c>
    </row>
    <row r="91" spans="1:26" ht="42" customHeight="1">
      <c r="A91" s="109" t="s">
        <v>236</v>
      </c>
      <c r="B91" s="112">
        <v>0</v>
      </c>
      <c r="C91" s="112" t="s">
        <v>313</v>
      </c>
      <c r="D91" s="112" t="s">
        <v>313</v>
      </c>
      <c r="E91" s="112">
        <v>0</v>
      </c>
      <c r="F91" s="111"/>
      <c r="G91" s="112" t="s">
        <v>313</v>
      </c>
      <c r="H91" s="112" t="s">
        <v>313</v>
      </c>
      <c r="I91" s="112" t="s">
        <v>313</v>
      </c>
      <c r="J91" s="112">
        <v>0</v>
      </c>
      <c r="K91" s="112" t="s">
        <v>313</v>
      </c>
      <c r="L91" s="112" t="s">
        <v>313</v>
      </c>
      <c r="M91" s="112">
        <v>0</v>
      </c>
      <c r="N91" s="112" t="s">
        <v>313</v>
      </c>
      <c r="O91" s="112" t="s">
        <v>313</v>
      </c>
      <c r="P91" s="112">
        <v>18</v>
      </c>
      <c r="Q91" s="112" t="s">
        <v>313</v>
      </c>
      <c r="R91" s="112" t="s">
        <v>313</v>
      </c>
      <c r="S91" s="112" t="s">
        <v>313</v>
      </c>
      <c r="T91" s="112" t="s">
        <v>313</v>
      </c>
      <c r="U91" s="112" t="s">
        <v>313</v>
      </c>
      <c r="V91" s="112" t="s">
        <v>313</v>
      </c>
      <c r="W91" s="112" t="s">
        <v>313</v>
      </c>
      <c r="X91" s="112" t="s">
        <v>313</v>
      </c>
      <c r="Y91" s="112" t="s">
        <v>313</v>
      </c>
      <c r="Z91" s="112">
        <v>50</v>
      </c>
    </row>
    <row r="92" spans="1:26" ht="42" customHeight="1">
      <c r="A92" s="109" t="s">
        <v>203</v>
      </c>
      <c r="B92" s="112" t="s">
        <v>313</v>
      </c>
      <c r="C92" s="112">
        <v>146</v>
      </c>
      <c r="D92" s="112" t="s">
        <v>313</v>
      </c>
      <c r="E92" s="112" t="s">
        <v>313</v>
      </c>
      <c r="F92" s="112" t="s">
        <v>313</v>
      </c>
      <c r="G92" s="111"/>
      <c r="H92" s="112" t="s">
        <v>313</v>
      </c>
      <c r="I92" s="112">
        <v>34</v>
      </c>
      <c r="J92" s="112" t="s">
        <v>313</v>
      </c>
      <c r="K92" s="112" t="s">
        <v>313</v>
      </c>
      <c r="L92" s="112">
        <v>40</v>
      </c>
      <c r="M92" s="112" t="s">
        <v>313</v>
      </c>
      <c r="N92" s="112" t="s">
        <v>313</v>
      </c>
      <c r="O92" s="112">
        <v>104</v>
      </c>
      <c r="P92" s="112" t="s">
        <v>313</v>
      </c>
      <c r="Q92" s="112" t="s">
        <v>313</v>
      </c>
      <c r="R92" s="112">
        <v>74</v>
      </c>
      <c r="S92" s="112">
        <v>105</v>
      </c>
      <c r="T92" s="112" t="s">
        <v>313</v>
      </c>
      <c r="U92" s="112" t="s">
        <v>313</v>
      </c>
      <c r="V92" s="112" t="s">
        <v>313</v>
      </c>
      <c r="W92" s="112" t="s">
        <v>313</v>
      </c>
      <c r="X92" s="112" t="s">
        <v>313</v>
      </c>
      <c r="Y92" s="112" t="s">
        <v>313</v>
      </c>
      <c r="Z92" s="112" t="s">
        <v>313</v>
      </c>
    </row>
    <row r="93" spans="1:26" ht="42" customHeight="1">
      <c r="A93" s="109" t="s">
        <v>230</v>
      </c>
      <c r="B93" s="112">
        <v>65</v>
      </c>
      <c r="C93" s="112" t="s">
        <v>313</v>
      </c>
      <c r="D93" s="112">
        <v>68</v>
      </c>
      <c r="E93" s="112" t="s">
        <v>313</v>
      </c>
      <c r="F93" s="112" t="s">
        <v>313</v>
      </c>
      <c r="G93" s="112" t="s">
        <v>313</v>
      </c>
      <c r="H93" s="111"/>
      <c r="I93" s="112" t="s">
        <v>313</v>
      </c>
      <c r="J93" s="112" t="s">
        <v>313</v>
      </c>
      <c r="K93" s="112" t="s">
        <v>313</v>
      </c>
      <c r="L93" s="112" t="s">
        <v>313</v>
      </c>
      <c r="M93" s="112">
        <v>17</v>
      </c>
      <c r="N93" s="112" t="s">
        <v>313</v>
      </c>
      <c r="O93" s="112">
        <v>50</v>
      </c>
      <c r="P93" s="112" t="s">
        <v>313</v>
      </c>
      <c r="Q93" s="112" t="s">
        <v>313</v>
      </c>
      <c r="R93" s="112" t="s">
        <v>313</v>
      </c>
      <c r="S93" s="112" t="s">
        <v>313</v>
      </c>
      <c r="T93" s="112" t="s">
        <v>313</v>
      </c>
      <c r="U93" s="112" t="s">
        <v>313</v>
      </c>
      <c r="V93" s="112" t="s">
        <v>313</v>
      </c>
      <c r="W93" s="112" t="s">
        <v>313</v>
      </c>
      <c r="X93" s="112" t="s">
        <v>313</v>
      </c>
      <c r="Y93" s="112" t="s">
        <v>313</v>
      </c>
      <c r="Z93" s="112" t="s">
        <v>313</v>
      </c>
    </row>
    <row r="94" spans="1:26" ht="42" customHeight="1">
      <c r="A94" s="109" t="s">
        <v>121</v>
      </c>
      <c r="B94" s="112">
        <v>237</v>
      </c>
      <c r="C94" s="112">
        <v>125</v>
      </c>
      <c r="D94" s="112">
        <v>89</v>
      </c>
      <c r="E94" s="112" t="s">
        <v>313</v>
      </c>
      <c r="F94" s="112" t="s">
        <v>313</v>
      </c>
      <c r="G94" s="112">
        <v>91</v>
      </c>
      <c r="H94" s="112" t="s">
        <v>313</v>
      </c>
      <c r="I94" s="111"/>
      <c r="J94" s="112" t="s">
        <v>313</v>
      </c>
      <c r="K94" s="112">
        <v>27</v>
      </c>
      <c r="L94" s="112">
        <v>508</v>
      </c>
      <c r="M94" s="112">
        <v>45</v>
      </c>
      <c r="N94" s="112">
        <v>96</v>
      </c>
      <c r="O94" s="112">
        <v>56</v>
      </c>
      <c r="P94" s="112">
        <v>0</v>
      </c>
      <c r="Q94" s="112">
        <v>403</v>
      </c>
      <c r="R94" s="112">
        <v>68</v>
      </c>
      <c r="S94" s="112">
        <v>95</v>
      </c>
      <c r="T94" s="112">
        <v>24</v>
      </c>
      <c r="U94" s="112">
        <v>81</v>
      </c>
      <c r="V94" s="112">
        <v>61</v>
      </c>
      <c r="W94" s="112" t="s">
        <v>313</v>
      </c>
      <c r="X94" s="112" t="s">
        <v>313</v>
      </c>
      <c r="Y94" s="112">
        <v>74</v>
      </c>
      <c r="Z94" s="112">
        <v>54</v>
      </c>
    </row>
    <row r="95" spans="1:26" ht="42" customHeight="1">
      <c r="A95" s="109" t="s">
        <v>312</v>
      </c>
      <c r="B95" s="112">
        <v>119</v>
      </c>
      <c r="C95" s="112" t="s">
        <v>313</v>
      </c>
      <c r="D95" s="112" t="s">
        <v>313</v>
      </c>
      <c r="E95" s="112">
        <v>273</v>
      </c>
      <c r="F95" s="112">
        <v>93</v>
      </c>
      <c r="G95" s="112" t="s">
        <v>313</v>
      </c>
      <c r="H95" s="112" t="s">
        <v>313</v>
      </c>
      <c r="I95" s="112" t="s">
        <v>313</v>
      </c>
      <c r="J95" s="111"/>
      <c r="K95" s="112" t="s">
        <v>313</v>
      </c>
      <c r="L95" s="112">
        <v>90</v>
      </c>
      <c r="M95" s="112">
        <v>90</v>
      </c>
      <c r="N95" s="112" t="s">
        <v>313</v>
      </c>
      <c r="O95" s="112" t="s">
        <v>313</v>
      </c>
      <c r="P95" s="112">
        <v>128</v>
      </c>
      <c r="Q95" s="112" t="s">
        <v>313</v>
      </c>
      <c r="R95" s="112" t="s">
        <v>313</v>
      </c>
      <c r="S95" s="112" t="s">
        <v>313</v>
      </c>
      <c r="T95" s="112" t="s">
        <v>313</v>
      </c>
      <c r="U95" s="112" t="s">
        <v>313</v>
      </c>
      <c r="V95" s="112" t="s">
        <v>313</v>
      </c>
      <c r="W95" s="112" t="s">
        <v>313</v>
      </c>
      <c r="X95" s="112" t="s">
        <v>313</v>
      </c>
      <c r="Y95" s="112" t="s">
        <v>313</v>
      </c>
      <c r="Z95" s="112">
        <v>90</v>
      </c>
    </row>
    <row r="96" spans="1:26" ht="42" customHeight="1">
      <c r="A96" s="109" t="s">
        <v>183</v>
      </c>
      <c r="B96" s="112" t="s">
        <v>313</v>
      </c>
      <c r="C96" s="112" t="s">
        <v>313</v>
      </c>
      <c r="D96" s="112">
        <v>56</v>
      </c>
      <c r="E96" s="112" t="s">
        <v>313</v>
      </c>
      <c r="F96" s="112" t="s">
        <v>313</v>
      </c>
      <c r="G96" s="112" t="s">
        <v>313</v>
      </c>
      <c r="H96" s="112" t="s">
        <v>313</v>
      </c>
      <c r="I96" s="112">
        <v>81</v>
      </c>
      <c r="J96" s="112" t="s">
        <v>313</v>
      </c>
      <c r="K96" s="111"/>
      <c r="L96" s="112">
        <v>30</v>
      </c>
      <c r="M96" s="112" t="s">
        <v>313</v>
      </c>
      <c r="N96" s="112" t="s">
        <v>313</v>
      </c>
      <c r="O96" s="112" t="s">
        <v>313</v>
      </c>
      <c r="P96" s="112" t="s">
        <v>313</v>
      </c>
      <c r="Q96" s="112">
        <v>124</v>
      </c>
      <c r="R96" s="112" t="s">
        <v>313</v>
      </c>
      <c r="S96" s="112" t="s">
        <v>313</v>
      </c>
      <c r="T96" s="112" t="s">
        <v>313</v>
      </c>
      <c r="U96" s="112" t="s">
        <v>313</v>
      </c>
      <c r="V96" s="112" t="s">
        <v>313</v>
      </c>
      <c r="W96" s="112" t="s">
        <v>313</v>
      </c>
      <c r="X96" s="112" t="s">
        <v>313</v>
      </c>
      <c r="Y96" s="112">
        <v>127</v>
      </c>
      <c r="Z96" s="112" t="s">
        <v>313</v>
      </c>
    </row>
    <row r="97" spans="1:26" ht="42" customHeight="1">
      <c r="A97" s="109" t="s">
        <v>102</v>
      </c>
      <c r="B97" s="112">
        <v>285</v>
      </c>
      <c r="C97" s="112">
        <v>311</v>
      </c>
      <c r="D97" s="112">
        <v>1739</v>
      </c>
      <c r="E97" s="112" t="s">
        <v>313</v>
      </c>
      <c r="F97" s="112" t="s">
        <v>313</v>
      </c>
      <c r="G97" s="112">
        <v>116</v>
      </c>
      <c r="H97" s="112" t="s">
        <v>313</v>
      </c>
      <c r="I97" s="112">
        <v>1010</v>
      </c>
      <c r="J97" s="112">
        <v>36</v>
      </c>
      <c r="K97" s="112">
        <v>94</v>
      </c>
      <c r="L97" s="111"/>
      <c r="M97" s="113">
        <v>1777</v>
      </c>
      <c r="N97" s="112">
        <v>497</v>
      </c>
      <c r="O97" s="112">
        <v>563</v>
      </c>
      <c r="P97" s="112">
        <v>1241</v>
      </c>
      <c r="Q97" s="112">
        <v>99</v>
      </c>
      <c r="R97" s="112">
        <v>412</v>
      </c>
      <c r="S97" s="112">
        <v>116</v>
      </c>
      <c r="T97" s="112">
        <v>236</v>
      </c>
      <c r="U97" s="112">
        <v>604</v>
      </c>
      <c r="V97" s="112">
        <v>240</v>
      </c>
      <c r="W97" s="112" t="s">
        <v>313</v>
      </c>
      <c r="X97" s="112" t="s">
        <v>313</v>
      </c>
      <c r="Y97" s="112">
        <v>69</v>
      </c>
      <c r="Z97" s="112">
        <v>735</v>
      </c>
    </row>
    <row r="98" spans="1:26" ht="42" customHeight="1">
      <c r="A98" s="109" t="s">
        <v>105</v>
      </c>
      <c r="B98" s="112">
        <v>1029</v>
      </c>
      <c r="C98" s="112">
        <v>0</v>
      </c>
      <c r="D98" s="112">
        <v>1267</v>
      </c>
      <c r="E98" s="112">
        <v>33</v>
      </c>
      <c r="F98" s="112">
        <v>214</v>
      </c>
      <c r="G98" s="112" t="s">
        <v>313</v>
      </c>
      <c r="H98" s="112">
        <v>396</v>
      </c>
      <c r="I98" s="112">
        <v>404</v>
      </c>
      <c r="J98" s="112">
        <v>69</v>
      </c>
      <c r="K98" s="112" t="s">
        <v>313</v>
      </c>
      <c r="L98" s="112">
        <v>1404</v>
      </c>
      <c r="M98" s="111"/>
      <c r="N98" s="112">
        <v>168</v>
      </c>
      <c r="O98" s="112">
        <v>994</v>
      </c>
      <c r="P98" s="112">
        <v>223</v>
      </c>
      <c r="Q98" s="112">
        <v>620</v>
      </c>
      <c r="R98" s="112">
        <v>163</v>
      </c>
      <c r="S98" s="112" t="s">
        <v>313</v>
      </c>
      <c r="T98" s="112">
        <v>303</v>
      </c>
      <c r="U98" s="112">
        <v>550</v>
      </c>
      <c r="V98" s="112" t="s">
        <v>313</v>
      </c>
      <c r="W98" s="112">
        <v>283</v>
      </c>
      <c r="X98" s="112">
        <v>37</v>
      </c>
      <c r="Y98" s="112" t="s">
        <v>313</v>
      </c>
      <c r="Z98" s="112">
        <v>615</v>
      </c>
    </row>
    <row r="99" spans="1:26" ht="42" customHeight="1">
      <c r="A99" s="109" t="s">
        <v>198</v>
      </c>
      <c r="B99" s="112" t="s">
        <v>313</v>
      </c>
      <c r="C99" s="112" t="s">
        <v>313</v>
      </c>
      <c r="D99" s="112">
        <v>90</v>
      </c>
      <c r="E99" s="112" t="s">
        <v>313</v>
      </c>
      <c r="F99" s="112" t="s">
        <v>313</v>
      </c>
      <c r="G99" s="112" t="s">
        <v>313</v>
      </c>
      <c r="H99" s="112" t="s">
        <v>313</v>
      </c>
      <c r="I99" s="112">
        <v>140</v>
      </c>
      <c r="J99" s="112" t="s">
        <v>313</v>
      </c>
      <c r="K99" s="112" t="s">
        <v>313</v>
      </c>
      <c r="L99" s="112">
        <v>81</v>
      </c>
      <c r="M99" s="112">
        <v>25</v>
      </c>
      <c r="N99" s="111"/>
      <c r="O99" s="112" t="s">
        <v>313</v>
      </c>
      <c r="P99" s="112" t="s">
        <v>313</v>
      </c>
      <c r="Q99" s="112">
        <v>55</v>
      </c>
      <c r="R99" s="112" t="s">
        <v>313</v>
      </c>
      <c r="S99" s="112" t="s">
        <v>313</v>
      </c>
      <c r="T99" s="112" t="s">
        <v>313</v>
      </c>
      <c r="U99" s="112" t="s">
        <v>313</v>
      </c>
      <c r="V99" s="112" t="s">
        <v>313</v>
      </c>
      <c r="W99" s="112" t="s">
        <v>313</v>
      </c>
      <c r="X99" s="112" t="s">
        <v>313</v>
      </c>
      <c r="Y99" s="112" t="s">
        <v>313</v>
      </c>
      <c r="Z99" s="112" t="s">
        <v>313</v>
      </c>
    </row>
    <row r="100" spans="1:26" ht="42" customHeight="1">
      <c r="A100" s="109" t="s">
        <v>114</v>
      </c>
      <c r="B100" s="112">
        <v>564</v>
      </c>
      <c r="C100" s="112">
        <v>153</v>
      </c>
      <c r="D100" s="112">
        <v>240</v>
      </c>
      <c r="E100" s="112" t="s">
        <v>313</v>
      </c>
      <c r="F100" s="112" t="s">
        <v>313</v>
      </c>
      <c r="G100" s="112">
        <v>30</v>
      </c>
      <c r="H100" s="112">
        <v>0</v>
      </c>
      <c r="I100" s="112">
        <v>126</v>
      </c>
      <c r="J100" s="112" t="s">
        <v>313</v>
      </c>
      <c r="K100" s="112" t="s">
        <v>313</v>
      </c>
      <c r="L100" s="112">
        <v>211</v>
      </c>
      <c r="M100" s="112">
        <v>817</v>
      </c>
      <c r="N100" s="112" t="s">
        <v>313</v>
      </c>
      <c r="O100" s="111"/>
      <c r="P100" s="112">
        <v>280</v>
      </c>
      <c r="Q100" s="112">
        <v>139</v>
      </c>
      <c r="R100" s="112">
        <v>72</v>
      </c>
      <c r="S100" s="112">
        <v>149</v>
      </c>
      <c r="T100" s="112" t="s">
        <v>313</v>
      </c>
      <c r="U100" s="112" t="s">
        <v>313</v>
      </c>
      <c r="V100" s="112" t="s">
        <v>313</v>
      </c>
      <c r="W100" s="112">
        <v>126</v>
      </c>
      <c r="X100" s="112">
        <v>28</v>
      </c>
      <c r="Y100" s="112" t="s">
        <v>313</v>
      </c>
      <c r="Z100" s="112">
        <v>117</v>
      </c>
    </row>
    <row r="101" spans="1:26" ht="42" customHeight="1">
      <c r="A101" s="109" t="s">
        <v>124</v>
      </c>
      <c r="B101" s="112">
        <v>247</v>
      </c>
      <c r="C101" s="112">
        <v>410</v>
      </c>
      <c r="D101" s="112" t="s">
        <v>313</v>
      </c>
      <c r="E101" s="112">
        <v>287</v>
      </c>
      <c r="F101" s="112">
        <v>30</v>
      </c>
      <c r="G101" s="112" t="s">
        <v>313</v>
      </c>
      <c r="H101" s="112" t="s">
        <v>313</v>
      </c>
      <c r="I101" s="112">
        <v>178</v>
      </c>
      <c r="J101" s="112">
        <v>106</v>
      </c>
      <c r="K101" s="112" t="s">
        <v>313</v>
      </c>
      <c r="L101" s="112">
        <v>463</v>
      </c>
      <c r="M101" s="112">
        <v>223</v>
      </c>
      <c r="N101" s="112" t="s">
        <v>313</v>
      </c>
      <c r="O101" s="112">
        <v>358</v>
      </c>
      <c r="P101" s="111"/>
      <c r="Q101" s="112">
        <v>181</v>
      </c>
      <c r="R101" s="112">
        <v>90</v>
      </c>
      <c r="S101" s="112" t="s">
        <v>313</v>
      </c>
      <c r="T101" s="112" t="s">
        <v>313</v>
      </c>
      <c r="U101" s="112">
        <v>200</v>
      </c>
      <c r="V101" s="112" t="s">
        <v>313</v>
      </c>
      <c r="W101" s="112">
        <v>14</v>
      </c>
      <c r="X101" s="112">
        <v>54</v>
      </c>
      <c r="Y101" s="112" t="s">
        <v>313</v>
      </c>
      <c r="Z101" s="112">
        <v>343</v>
      </c>
    </row>
    <row r="102" spans="1:26" ht="42" customHeight="1">
      <c r="A102" s="109" t="s">
        <v>113</v>
      </c>
      <c r="B102" s="112" t="s">
        <v>313</v>
      </c>
      <c r="C102" s="112">
        <v>142</v>
      </c>
      <c r="D102" s="112">
        <v>744</v>
      </c>
      <c r="E102" s="112" t="s">
        <v>313</v>
      </c>
      <c r="F102" s="112" t="s">
        <v>313</v>
      </c>
      <c r="G102" s="112" t="s">
        <v>313</v>
      </c>
      <c r="H102" s="112" t="s">
        <v>313</v>
      </c>
      <c r="I102" s="112">
        <v>461</v>
      </c>
      <c r="J102" s="112" t="s">
        <v>313</v>
      </c>
      <c r="K102" s="112">
        <v>115</v>
      </c>
      <c r="L102" s="112">
        <v>349</v>
      </c>
      <c r="M102" s="112">
        <v>346</v>
      </c>
      <c r="N102" s="112">
        <v>17</v>
      </c>
      <c r="O102" s="112">
        <v>141</v>
      </c>
      <c r="P102" s="112">
        <v>359</v>
      </c>
      <c r="Q102" s="111"/>
      <c r="R102" s="112" t="s">
        <v>313</v>
      </c>
      <c r="S102" s="112" t="s">
        <v>313</v>
      </c>
      <c r="T102" s="112">
        <v>188</v>
      </c>
      <c r="U102" s="112">
        <v>155</v>
      </c>
      <c r="V102" s="112" t="s">
        <v>313</v>
      </c>
      <c r="W102" s="112" t="s">
        <v>313</v>
      </c>
      <c r="X102" s="112" t="s">
        <v>313</v>
      </c>
      <c r="Y102" s="112">
        <v>15</v>
      </c>
      <c r="Z102" s="112">
        <v>22</v>
      </c>
    </row>
    <row r="103" spans="1:26" ht="42" customHeight="1">
      <c r="A103" s="109" t="s">
        <v>125</v>
      </c>
      <c r="B103" s="112">
        <v>0</v>
      </c>
      <c r="C103" s="112">
        <v>147</v>
      </c>
      <c r="D103" s="112" t="s">
        <v>313</v>
      </c>
      <c r="E103" s="112" t="s">
        <v>313</v>
      </c>
      <c r="F103" s="112" t="s">
        <v>313</v>
      </c>
      <c r="G103" s="112">
        <v>98</v>
      </c>
      <c r="H103" s="112" t="s">
        <v>313</v>
      </c>
      <c r="I103" s="112">
        <v>152</v>
      </c>
      <c r="J103" s="112" t="s">
        <v>313</v>
      </c>
      <c r="K103" s="112" t="s">
        <v>313</v>
      </c>
      <c r="L103" s="112">
        <v>360</v>
      </c>
      <c r="M103" s="112">
        <v>101</v>
      </c>
      <c r="N103" s="112" t="s">
        <v>313</v>
      </c>
      <c r="O103" s="112">
        <v>343</v>
      </c>
      <c r="P103" s="112">
        <v>60</v>
      </c>
      <c r="Q103" s="112" t="s">
        <v>313</v>
      </c>
      <c r="R103" s="111"/>
      <c r="S103" s="112">
        <v>263</v>
      </c>
      <c r="T103" s="112">
        <v>87</v>
      </c>
      <c r="U103" s="112" t="s">
        <v>313</v>
      </c>
      <c r="V103" s="112" t="s">
        <v>313</v>
      </c>
      <c r="W103" s="112" t="s">
        <v>313</v>
      </c>
      <c r="X103" s="112" t="s">
        <v>313</v>
      </c>
      <c r="Y103" s="112" t="s">
        <v>313</v>
      </c>
      <c r="Z103" s="112" t="s">
        <v>313</v>
      </c>
    </row>
    <row r="104" spans="1:26" ht="42" customHeight="1">
      <c r="A104" s="109" t="s">
        <v>175</v>
      </c>
      <c r="B104" s="112" t="s">
        <v>313</v>
      </c>
      <c r="C104" s="112">
        <v>111</v>
      </c>
      <c r="D104" s="112" t="s">
        <v>313</v>
      </c>
      <c r="E104" s="112" t="s">
        <v>313</v>
      </c>
      <c r="F104" s="112" t="s">
        <v>313</v>
      </c>
      <c r="G104" s="112">
        <v>0</v>
      </c>
      <c r="H104" s="112" t="s">
        <v>313</v>
      </c>
      <c r="I104" s="112">
        <v>68</v>
      </c>
      <c r="J104" s="112" t="s">
        <v>313</v>
      </c>
      <c r="K104" s="112" t="s">
        <v>313</v>
      </c>
      <c r="L104" s="112">
        <v>132</v>
      </c>
      <c r="M104" s="112" t="s">
        <v>313</v>
      </c>
      <c r="N104" s="112" t="s">
        <v>313</v>
      </c>
      <c r="O104" s="112">
        <v>166</v>
      </c>
      <c r="P104" s="112" t="s">
        <v>313</v>
      </c>
      <c r="Q104" s="112" t="s">
        <v>313</v>
      </c>
      <c r="R104" s="112">
        <v>58</v>
      </c>
      <c r="S104" s="111"/>
      <c r="T104" s="112" t="s">
        <v>313</v>
      </c>
      <c r="U104" s="112" t="s">
        <v>313</v>
      </c>
      <c r="V104" s="112" t="s">
        <v>313</v>
      </c>
      <c r="W104" s="112" t="s">
        <v>313</v>
      </c>
      <c r="X104" s="112" t="s">
        <v>313</v>
      </c>
      <c r="Y104" s="112" t="s">
        <v>313</v>
      </c>
      <c r="Z104" s="112" t="s">
        <v>313</v>
      </c>
    </row>
    <row r="105" spans="1:26" ht="42" customHeight="1">
      <c r="A105" s="109" t="s">
        <v>139</v>
      </c>
      <c r="B105" s="112" t="s">
        <v>313</v>
      </c>
      <c r="C105" s="112" t="s">
        <v>313</v>
      </c>
      <c r="D105" s="112" t="s">
        <v>313</v>
      </c>
      <c r="E105" s="112" t="s">
        <v>313</v>
      </c>
      <c r="F105" s="112" t="s">
        <v>313</v>
      </c>
      <c r="G105" s="112" t="s">
        <v>313</v>
      </c>
      <c r="H105" s="112" t="s">
        <v>313</v>
      </c>
      <c r="I105" s="112">
        <v>50</v>
      </c>
      <c r="J105" s="112" t="s">
        <v>313</v>
      </c>
      <c r="K105" s="112" t="s">
        <v>313</v>
      </c>
      <c r="L105" s="112">
        <v>164</v>
      </c>
      <c r="M105" s="112">
        <v>531</v>
      </c>
      <c r="N105" s="112" t="s">
        <v>313</v>
      </c>
      <c r="O105" s="112" t="s">
        <v>313</v>
      </c>
      <c r="P105" s="112" t="s">
        <v>313</v>
      </c>
      <c r="Q105" s="112">
        <v>251</v>
      </c>
      <c r="R105" s="112">
        <v>316</v>
      </c>
      <c r="S105" s="112" t="s">
        <v>313</v>
      </c>
      <c r="T105" s="111"/>
      <c r="U105" s="112" t="s">
        <v>313</v>
      </c>
      <c r="V105" s="112" t="s">
        <v>313</v>
      </c>
      <c r="W105" s="112" t="s">
        <v>313</v>
      </c>
      <c r="X105" s="112" t="s">
        <v>313</v>
      </c>
      <c r="Y105" s="112" t="s">
        <v>313</v>
      </c>
      <c r="Z105" s="112" t="s">
        <v>313</v>
      </c>
    </row>
    <row r="106" spans="1:26" ht="42" customHeight="1">
      <c r="A106" s="109" t="s">
        <v>188</v>
      </c>
      <c r="B106" s="112" t="s">
        <v>313</v>
      </c>
      <c r="C106" s="112" t="s">
        <v>313</v>
      </c>
      <c r="D106" s="112">
        <v>0</v>
      </c>
      <c r="E106" s="112" t="s">
        <v>313</v>
      </c>
      <c r="F106" s="112" t="s">
        <v>313</v>
      </c>
      <c r="G106" s="112" t="s">
        <v>313</v>
      </c>
      <c r="H106" s="112" t="s">
        <v>313</v>
      </c>
      <c r="I106" s="112">
        <v>23</v>
      </c>
      <c r="J106" s="112" t="s">
        <v>313</v>
      </c>
      <c r="K106" s="112" t="s">
        <v>313</v>
      </c>
      <c r="L106" s="112">
        <v>153</v>
      </c>
      <c r="M106" s="112">
        <v>96</v>
      </c>
      <c r="N106" s="112" t="s">
        <v>313</v>
      </c>
      <c r="O106" s="112" t="s">
        <v>313</v>
      </c>
      <c r="P106" s="112">
        <v>149</v>
      </c>
      <c r="Q106" s="112">
        <v>195</v>
      </c>
      <c r="R106" s="112" t="s">
        <v>313</v>
      </c>
      <c r="S106" s="112" t="s">
        <v>313</v>
      </c>
      <c r="T106" s="112" t="s">
        <v>313</v>
      </c>
      <c r="U106" s="111"/>
      <c r="V106" s="112">
        <v>38</v>
      </c>
      <c r="W106" s="112" t="s">
        <v>313</v>
      </c>
      <c r="X106" s="112" t="s">
        <v>313</v>
      </c>
      <c r="Y106" s="112" t="s">
        <v>313</v>
      </c>
      <c r="Z106" s="112">
        <v>74</v>
      </c>
    </row>
    <row r="107" spans="1:26" ht="42" customHeight="1">
      <c r="A107" s="109" t="s">
        <v>157</v>
      </c>
      <c r="B107" s="112" t="s">
        <v>313</v>
      </c>
      <c r="C107" s="112" t="s">
        <v>313</v>
      </c>
      <c r="D107" s="112">
        <v>110</v>
      </c>
      <c r="E107" s="112" t="s">
        <v>313</v>
      </c>
      <c r="F107" s="112" t="s">
        <v>313</v>
      </c>
      <c r="G107" s="112" t="s">
        <v>313</v>
      </c>
      <c r="H107" s="112" t="s">
        <v>313</v>
      </c>
      <c r="I107" s="112">
        <v>52</v>
      </c>
      <c r="J107" s="112" t="s">
        <v>313</v>
      </c>
      <c r="K107" s="112" t="s">
        <v>313</v>
      </c>
      <c r="L107" s="112">
        <v>88</v>
      </c>
      <c r="M107" s="112" t="s">
        <v>313</v>
      </c>
      <c r="N107" s="112" t="s">
        <v>313</v>
      </c>
      <c r="O107" s="112" t="s">
        <v>313</v>
      </c>
      <c r="P107" s="112" t="s">
        <v>313</v>
      </c>
      <c r="Q107" s="112" t="s">
        <v>313</v>
      </c>
      <c r="R107" s="112" t="s">
        <v>313</v>
      </c>
      <c r="S107" s="112" t="s">
        <v>313</v>
      </c>
      <c r="T107" s="112" t="s">
        <v>313</v>
      </c>
      <c r="U107" s="112">
        <v>0</v>
      </c>
      <c r="V107" s="111"/>
      <c r="W107" s="112" t="s">
        <v>313</v>
      </c>
      <c r="X107" s="112" t="s">
        <v>313</v>
      </c>
      <c r="Y107" s="112" t="s">
        <v>313</v>
      </c>
      <c r="Z107" s="112">
        <v>0</v>
      </c>
    </row>
    <row r="108" spans="1:26" ht="42" customHeight="1">
      <c r="A108" s="109" t="s">
        <v>172</v>
      </c>
      <c r="B108" s="112">
        <v>0</v>
      </c>
      <c r="C108" s="112" t="s">
        <v>313</v>
      </c>
      <c r="D108" s="112" t="s">
        <v>313</v>
      </c>
      <c r="E108" s="112" t="s">
        <v>313</v>
      </c>
      <c r="F108" s="112" t="s">
        <v>313</v>
      </c>
      <c r="G108" s="112" t="s">
        <v>313</v>
      </c>
      <c r="H108" s="112" t="s">
        <v>313</v>
      </c>
      <c r="I108" s="112" t="s">
        <v>313</v>
      </c>
      <c r="J108" s="112" t="s">
        <v>313</v>
      </c>
      <c r="K108" s="112" t="s">
        <v>313</v>
      </c>
      <c r="L108" s="112" t="s">
        <v>313</v>
      </c>
      <c r="M108" s="112">
        <v>50</v>
      </c>
      <c r="N108" s="112" t="s">
        <v>313</v>
      </c>
      <c r="O108" s="112">
        <v>67</v>
      </c>
      <c r="P108" s="112">
        <v>110</v>
      </c>
      <c r="Q108" s="112" t="s">
        <v>313</v>
      </c>
      <c r="R108" s="112" t="s">
        <v>313</v>
      </c>
      <c r="S108" s="112" t="s">
        <v>313</v>
      </c>
      <c r="T108" s="112" t="s">
        <v>313</v>
      </c>
      <c r="U108" s="112" t="s">
        <v>313</v>
      </c>
      <c r="V108" s="112" t="s">
        <v>313</v>
      </c>
      <c r="W108" s="111"/>
      <c r="X108" s="112" t="s">
        <v>313</v>
      </c>
      <c r="Y108" s="112" t="s">
        <v>313</v>
      </c>
      <c r="Z108" s="112" t="s">
        <v>313</v>
      </c>
    </row>
    <row r="109" spans="1:26" ht="42" customHeight="1">
      <c r="A109" s="109" t="s">
        <v>224</v>
      </c>
      <c r="B109" s="112" t="s">
        <v>313</v>
      </c>
      <c r="C109" s="112">
        <v>55</v>
      </c>
      <c r="D109" s="112" t="s">
        <v>313</v>
      </c>
      <c r="E109" s="112" t="s">
        <v>313</v>
      </c>
      <c r="F109" s="112" t="s">
        <v>313</v>
      </c>
      <c r="G109" s="112" t="s">
        <v>313</v>
      </c>
      <c r="H109" s="112" t="s">
        <v>313</v>
      </c>
      <c r="I109" s="112" t="s">
        <v>313</v>
      </c>
      <c r="J109" s="112" t="s">
        <v>313</v>
      </c>
      <c r="K109" s="112" t="s">
        <v>313</v>
      </c>
      <c r="L109" s="112" t="s">
        <v>313</v>
      </c>
      <c r="M109" s="112">
        <v>15</v>
      </c>
      <c r="N109" s="112" t="s">
        <v>313</v>
      </c>
      <c r="O109" s="112">
        <v>0</v>
      </c>
      <c r="P109" s="112">
        <v>90</v>
      </c>
      <c r="Q109" s="112" t="s">
        <v>313</v>
      </c>
      <c r="R109" s="112" t="s">
        <v>313</v>
      </c>
      <c r="S109" s="112" t="s">
        <v>313</v>
      </c>
      <c r="T109" s="112" t="s">
        <v>313</v>
      </c>
      <c r="U109" s="112" t="s">
        <v>313</v>
      </c>
      <c r="V109" s="112" t="s">
        <v>313</v>
      </c>
      <c r="W109" s="112" t="s">
        <v>313</v>
      </c>
      <c r="X109" s="111"/>
      <c r="Y109" s="112" t="s">
        <v>313</v>
      </c>
      <c r="Z109" s="112">
        <v>0</v>
      </c>
    </row>
    <row r="110" spans="1:26" ht="42" customHeight="1">
      <c r="A110" s="109" t="s">
        <v>152</v>
      </c>
      <c r="B110" s="112" t="s">
        <v>313</v>
      </c>
      <c r="C110" s="112" t="s">
        <v>313</v>
      </c>
      <c r="D110" s="112">
        <v>35</v>
      </c>
      <c r="E110" s="112" t="s">
        <v>313</v>
      </c>
      <c r="F110" s="112" t="s">
        <v>313</v>
      </c>
      <c r="G110" s="112" t="s">
        <v>313</v>
      </c>
      <c r="H110" s="112" t="s">
        <v>313</v>
      </c>
      <c r="I110" s="112">
        <v>53</v>
      </c>
      <c r="J110" s="112" t="s">
        <v>313</v>
      </c>
      <c r="K110" s="112">
        <v>66</v>
      </c>
      <c r="L110" s="112">
        <v>32</v>
      </c>
      <c r="M110" s="112" t="s">
        <v>313</v>
      </c>
      <c r="N110" s="112" t="s">
        <v>313</v>
      </c>
      <c r="O110" s="112" t="s">
        <v>313</v>
      </c>
      <c r="P110" s="112" t="s">
        <v>313</v>
      </c>
      <c r="Q110" s="112">
        <v>16</v>
      </c>
      <c r="R110" s="112" t="s">
        <v>313</v>
      </c>
      <c r="S110" s="112" t="s">
        <v>313</v>
      </c>
      <c r="T110" s="112" t="s">
        <v>313</v>
      </c>
      <c r="U110" s="112" t="s">
        <v>313</v>
      </c>
      <c r="V110" s="112" t="s">
        <v>313</v>
      </c>
      <c r="W110" s="112" t="s">
        <v>313</v>
      </c>
      <c r="X110" s="112" t="s">
        <v>313</v>
      </c>
      <c r="Y110" s="111"/>
      <c r="Z110" s="112" t="s">
        <v>313</v>
      </c>
    </row>
    <row r="111" spans="1:26" ht="42" customHeight="1">
      <c r="A111" s="109" t="s">
        <v>142</v>
      </c>
      <c r="B111" s="112">
        <v>111</v>
      </c>
      <c r="C111" s="112">
        <v>73</v>
      </c>
      <c r="D111" s="112">
        <v>555</v>
      </c>
      <c r="E111" s="112">
        <v>90</v>
      </c>
      <c r="F111" s="112">
        <v>155</v>
      </c>
      <c r="G111" s="112" t="s">
        <v>313</v>
      </c>
      <c r="H111" s="112" t="s">
        <v>313</v>
      </c>
      <c r="I111" s="112">
        <v>31</v>
      </c>
      <c r="J111" s="112">
        <v>141</v>
      </c>
      <c r="K111" s="112" t="s">
        <v>313</v>
      </c>
      <c r="L111" s="112">
        <v>220</v>
      </c>
      <c r="M111" s="112">
        <v>489</v>
      </c>
      <c r="N111" s="112" t="s">
        <v>313</v>
      </c>
      <c r="O111" s="112">
        <v>264</v>
      </c>
      <c r="P111" s="112">
        <v>251</v>
      </c>
      <c r="Q111" s="112">
        <v>35</v>
      </c>
      <c r="R111" s="112" t="s">
        <v>313</v>
      </c>
      <c r="S111" s="112" t="s">
        <v>313</v>
      </c>
      <c r="T111" s="112" t="s">
        <v>313</v>
      </c>
      <c r="U111" s="112">
        <v>75</v>
      </c>
      <c r="V111" s="112">
        <v>56</v>
      </c>
      <c r="W111" s="112" t="s">
        <v>313</v>
      </c>
      <c r="X111" s="112">
        <v>25</v>
      </c>
      <c r="Y111" s="112" t="s">
        <v>313</v>
      </c>
      <c r="Z111" s="111"/>
    </row>
    <row r="112" ht="12.75"/>
    <row r="113" spans="1:26" ht="42" customHeight="1">
      <c r="A113" s="147" t="s">
        <v>316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</row>
    <row r="114" spans="2:26" ht="42" customHeight="1">
      <c r="B114" s="110" t="s">
        <v>133</v>
      </c>
      <c r="C114" s="110" t="s">
        <v>195</v>
      </c>
      <c r="D114" s="110" t="s">
        <v>132</v>
      </c>
      <c r="E114" s="110" t="s">
        <v>209</v>
      </c>
      <c r="F114" s="110" t="s">
        <v>236</v>
      </c>
      <c r="G114" s="110" t="s">
        <v>203</v>
      </c>
      <c r="H114" s="110" t="s">
        <v>230</v>
      </c>
      <c r="I114" s="110" t="s">
        <v>121</v>
      </c>
      <c r="J114" s="110" t="s">
        <v>312</v>
      </c>
      <c r="K114" s="110" t="s">
        <v>183</v>
      </c>
      <c r="L114" s="110" t="s">
        <v>102</v>
      </c>
      <c r="M114" s="110" t="s">
        <v>105</v>
      </c>
      <c r="N114" s="110" t="s">
        <v>198</v>
      </c>
      <c r="O114" s="110" t="s">
        <v>114</v>
      </c>
      <c r="P114" s="110" t="s">
        <v>124</v>
      </c>
      <c r="Q114" s="110" t="s">
        <v>113</v>
      </c>
      <c r="R114" s="110" t="s">
        <v>125</v>
      </c>
      <c r="S114" s="110" t="s">
        <v>175</v>
      </c>
      <c r="T114" s="110" t="s">
        <v>139</v>
      </c>
      <c r="U114" s="110" t="s">
        <v>188</v>
      </c>
      <c r="V114" s="110" t="s">
        <v>157</v>
      </c>
      <c r="W114" s="110" t="s">
        <v>172</v>
      </c>
      <c r="X114" s="110" t="s">
        <v>224</v>
      </c>
      <c r="Y114" s="110" t="s">
        <v>152</v>
      </c>
      <c r="Z114" s="110" t="s">
        <v>142</v>
      </c>
    </row>
    <row r="115" spans="1:26" ht="42" customHeight="1">
      <c r="A115" s="109" t="s">
        <v>133</v>
      </c>
      <c r="B115" s="111"/>
      <c r="C115" s="112" t="s">
        <v>313</v>
      </c>
      <c r="D115" s="114">
        <v>48</v>
      </c>
      <c r="E115" s="114">
        <v>36</v>
      </c>
      <c r="F115" s="114">
        <v>93</v>
      </c>
      <c r="G115" s="112" t="s">
        <v>313</v>
      </c>
      <c r="H115" s="114">
        <v>-65</v>
      </c>
      <c r="I115" s="114">
        <v>58</v>
      </c>
      <c r="J115" s="114">
        <v>-75</v>
      </c>
      <c r="K115" s="112" t="s">
        <v>313</v>
      </c>
      <c r="L115" s="114">
        <v>-163</v>
      </c>
      <c r="M115" s="114">
        <v>-701</v>
      </c>
      <c r="N115" s="112" t="s">
        <v>313</v>
      </c>
      <c r="O115" s="114">
        <v>-382</v>
      </c>
      <c r="P115" s="114">
        <v>-19</v>
      </c>
      <c r="Q115" s="112" t="s">
        <v>313</v>
      </c>
      <c r="R115" s="114">
        <v>0</v>
      </c>
      <c r="S115" s="112" t="s">
        <v>313</v>
      </c>
      <c r="T115" s="112" t="s">
        <v>313</v>
      </c>
      <c r="U115" s="112" t="s">
        <v>313</v>
      </c>
      <c r="V115" s="112" t="s">
        <v>313</v>
      </c>
      <c r="W115" s="114">
        <v>70</v>
      </c>
      <c r="X115" s="112" t="s">
        <v>313</v>
      </c>
      <c r="Y115" s="112" t="s">
        <v>313</v>
      </c>
      <c r="Z115" s="114">
        <v>257</v>
      </c>
    </row>
    <row r="116" spans="1:26" ht="42" customHeight="1">
      <c r="A116" s="109" t="s">
        <v>195</v>
      </c>
      <c r="B116" s="112" t="s">
        <v>313</v>
      </c>
      <c r="C116" s="111"/>
      <c r="D116" s="112" t="s">
        <v>313</v>
      </c>
      <c r="E116" s="112" t="s">
        <v>313</v>
      </c>
      <c r="F116" s="112" t="s">
        <v>313</v>
      </c>
      <c r="G116" s="114">
        <v>-125</v>
      </c>
      <c r="H116" s="112" t="s">
        <v>313</v>
      </c>
      <c r="I116" s="114">
        <v>-58</v>
      </c>
      <c r="J116" s="112" t="s">
        <v>313</v>
      </c>
      <c r="K116" s="112" t="s">
        <v>313</v>
      </c>
      <c r="L116" s="114">
        <v>-311</v>
      </c>
      <c r="M116" s="114">
        <v>0</v>
      </c>
      <c r="N116" s="112" t="s">
        <v>313</v>
      </c>
      <c r="O116" s="114">
        <v>-119</v>
      </c>
      <c r="P116" s="114">
        <v>-272</v>
      </c>
      <c r="Q116" s="114">
        <v>-64</v>
      </c>
      <c r="R116" s="114">
        <v>-78</v>
      </c>
      <c r="S116" s="114">
        <v>-95</v>
      </c>
      <c r="T116" s="112" t="s">
        <v>313</v>
      </c>
      <c r="U116" s="112" t="s">
        <v>313</v>
      </c>
      <c r="V116" s="112" t="s">
        <v>313</v>
      </c>
      <c r="W116" s="112" t="s">
        <v>313</v>
      </c>
      <c r="X116" s="114">
        <v>-55</v>
      </c>
      <c r="Y116" s="112" t="s">
        <v>313</v>
      </c>
      <c r="Z116" s="114">
        <v>-73</v>
      </c>
    </row>
    <row r="117" spans="1:26" ht="42" customHeight="1">
      <c r="A117" s="109" t="s">
        <v>132</v>
      </c>
      <c r="B117" s="114">
        <v>-48</v>
      </c>
      <c r="C117" s="112" t="s">
        <v>313</v>
      </c>
      <c r="D117" s="111"/>
      <c r="E117" s="112" t="s">
        <v>313</v>
      </c>
      <c r="F117" s="112" t="s">
        <v>313</v>
      </c>
      <c r="G117" s="112" t="s">
        <v>313</v>
      </c>
      <c r="H117" s="114">
        <v>104</v>
      </c>
      <c r="I117" s="114">
        <v>51</v>
      </c>
      <c r="J117" s="112" t="s">
        <v>313</v>
      </c>
      <c r="K117" s="114">
        <v>54</v>
      </c>
      <c r="L117" s="114">
        <v>-1400</v>
      </c>
      <c r="M117" s="114">
        <v>-765</v>
      </c>
      <c r="N117" s="114">
        <v>-65</v>
      </c>
      <c r="O117" s="114">
        <v>-43</v>
      </c>
      <c r="P117" s="112" t="s">
        <v>313</v>
      </c>
      <c r="Q117" s="114">
        <v>-584</v>
      </c>
      <c r="R117" s="112" t="s">
        <v>313</v>
      </c>
      <c r="S117" s="112" t="s">
        <v>313</v>
      </c>
      <c r="T117" s="112" t="s">
        <v>313</v>
      </c>
      <c r="U117" s="114">
        <v>143</v>
      </c>
      <c r="V117" s="114">
        <v>3</v>
      </c>
      <c r="W117" s="112" t="s">
        <v>313</v>
      </c>
      <c r="X117" s="112" t="s">
        <v>313</v>
      </c>
      <c r="Y117" s="114">
        <v>3</v>
      </c>
      <c r="Z117" s="114">
        <v>72</v>
      </c>
    </row>
    <row r="118" spans="1:26" ht="42" customHeight="1">
      <c r="A118" s="109" t="s">
        <v>209</v>
      </c>
      <c r="B118" s="114">
        <v>-36</v>
      </c>
      <c r="C118" s="112" t="s">
        <v>313</v>
      </c>
      <c r="D118" s="112" t="s">
        <v>313</v>
      </c>
      <c r="E118" s="111"/>
      <c r="F118" s="114">
        <v>0</v>
      </c>
      <c r="G118" s="112" t="s">
        <v>313</v>
      </c>
      <c r="H118" s="112" t="s">
        <v>313</v>
      </c>
      <c r="I118" s="112" t="s">
        <v>313</v>
      </c>
      <c r="J118" s="114">
        <v>-218</v>
      </c>
      <c r="K118" s="112" t="s">
        <v>313</v>
      </c>
      <c r="L118" s="112" t="s">
        <v>313</v>
      </c>
      <c r="M118" s="114">
        <v>57</v>
      </c>
      <c r="N118" s="112" t="s">
        <v>313</v>
      </c>
      <c r="O118" s="112" t="s">
        <v>313</v>
      </c>
      <c r="P118" s="114">
        <v>-259</v>
      </c>
      <c r="Q118" s="112" t="s">
        <v>313</v>
      </c>
      <c r="R118" s="112" t="s">
        <v>313</v>
      </c>
      <c r="S118" s="112" t="s">
        <v>313</v>
      </c>
      <c r="T118" s="112" t="s">
        <v>313</v>
      </c>
      <c r="U118" s="112" t="s">
        <v>313</v>
      </c>
      <c r="V118" s="112" t="s">
        <v>313</v>
      </c>
      <c r="W118" s="112" t="s">
        <v>313</v>
      </c>
      <c r="X118" s="112" t="s">
        <v>313</v>
      </c>
      <c r="Y118" s="112" t="s">
        <v>313</v>
      </c>
      <c r="Z118" s="114">
        <v>1</v>
      </c>
    </row>
    <row r="119" spans="1:26" ht="42" customHeight="1">
      <c r="A119" s="109" t="s">
        <v>236</v>
      </c>
      <c r="B119" s="114">
        <v>-93</v>
      </c>
      <c r="C119" s="112" t="s">
        <v>313</v>
      </c>
      <c r="D119" s="112" t="s">
        <v>313</v>
      </c>
      <c r="E119" s="114">
        <v>0</v>
      </c>
      <c r="F119" s="111"/>
      <c r="G119" s="112" t="s">
        <v>313</v>
      </c>
      <c r="H119" s="112" t="s">
        <v>313</v>
      </c>
      <c r="I119" s="112" t="s">
        <v>313</v>
      </c>
      <c r="J119" s="114">
        <v>-93</v>
      </c>
      <c r="K119" s="112" t="s">
        <v>313</v>
      </c>
      <c r="L119" s="112" t="s">
        <v>313</v>
      </c>
      <c r="M119" s="114">
        <v>-214</v>
      </c>
      <c r="N119" s="112" t="s">
        <v>313</v>
      </c>
      <c r="O119" s="112" t="s">
        <v>313</v>
      </c>
      <c r="P119" s="114">
        <v>-12</v>
      </c>
      <c r="Q119" s="112" t="s">
        <v>313</v>
      </c>
      <c r="R119" s="112" t="s">
        <v>313</v>
      </c>
      <c r="S119" s="112" t="s">
        <v>313</v>
      </c>
      <c r="T119" s="112" t="s">
        <v>313</v>
      </c>
      <c r="U119" s="112" t="s">
        <v>313</v>
      </c>
      <c r="V119" s="112" t="s">
        <v>313</v>
      </c>
      <c r="W119" s="112" t="s">
        <v>313</v>
      </c>
      <c r="X119" s="112" t="s">
        <v>313</v>
      </c>
      <c r="Y119" s="112" t="s">
        <v>313</v>
      </c>
      <c r="Z119" s="114">
        <v>-105</v>
      </c>
    </row>
    <row r="120" spans="1:26" ht="42" customHeight="1">
      <c r="A120" s="109" t="s">
        <v>203</v>
      </c>
      <c r="B120" s="112" t="s">
        <v>313</v>
      </c>
      <c r="C120" s="114">
        <v>125</v>
      </c>
      <c r="D120" s="112" t="s">
        <v>313</v>
      </c>
      <c r="E120" s="112" t="s">
        <v>313</v>
      </c>
      <c r="F120" s="112" t="s">
        <v>313</v>
      </c>
      <c r="G120" s="111"/>
      <c r="H120" s="112" t="s">
        <v>313</v>
      </c>
      <c r="I120" s="114">
        <v>-57</v>
      </c>
      <c r="J120" s="112" t="s">
        <v>313</v>
      </c>
      <c r="K120" s="112" t="s">
        <v>313</v>
      </c>
      <c r="L120" s="114">
        <v>-76</v>
      </c>
      <c r="M120" s="112" t="s">
        <v>313</v>
      </c>
      <c r="N120" s="112" t="s">
        <v>313</v>
      </c>
      <c r="O120" s="114">
        <v>74</v>
      </c>
      <c r="P120" s="112" t="s">
        <v>313</v>
      </c>
      <c r="Q120" s="112" t="s">
        <v>313</v>
      </c>
      <c r="R120" s="114">
        <v>-24</v>
      </c>
      <c r="S120" s="114">
        <v>105</v>
      </c>
      <c r="T120" s="112" t="s">
        <v>313</v>
      </c>
      <c r="U120" s="112" t="s">
        <v>313</v>
      </c>
      <c r="V120" s="112" t="s">
        <v>313</v>
      </c>
      <c r="W120" s="112" t="s">
        <v>313</v>
      </c>
      <c r="X120" s="112" t="s">
        <v>313</v>
      </c>
      <c r="Y120" s="112" t="s">
        <v>313</v>
      </c>
      <c r="Z120" s="112" t="s">
        <v>313</v>
      </c>
    </row>
    <row r="121" spans="1:26" ht="42" customHeight="1">
      <c r="A121" s="109" t="s">
        <v>230</v>
      </c>
      <c r="B121" s="114">
        <v>65</v>
      </c>
      <c r="C121" s="112" t="s">
        <v>313</v>
      </c>
      <c r="D121" s="114">
        <v>-104</v>
      </c>
      <c r="E121" s="112" t="s">
        <v>313</v>
      </c>
      <c r="F121" s="112" t="s">
        <v>313</v>
      </c>
      <c r="G121" s="112" t="s">
        <v>313</v>
      </c>
      <c r="H121" s="111"/>
      <c r="I121" s="112" t="s">
        <v>313</v>
      </c>
      <c r="J121" s="112" t="s">
        <v>313</v>
      </c>
      <c r="K121" s="112" t="s">
        <v>313</v>
      </c>
      <c r="L121" s="112" t="s">
        <v>313</v>
      </c>
      <c r="M121" s="114">
        <v>-379</v>
      </c>
      <c r="N121" s="112" t="s">
        <v>313</v>
      </c>
      <c r="O121" s="114">
        <v>50</v>
      </c>
      <c r="P121" s="112" t="s">
        <v>313</v>
      </c>
      <c r="Q121" s="112" t="s">
        <v>313</v>
      </c>
      <c r="R121" s="112" t="s">
        <v>313</v>
      </c>
      <c r="S121" s="112" t="s">
        <v>313</v>
      </c>
      <c r="T121" s="112" t="s">
        <v>313</v>
      </c>
      <c r="U121" s="112" t="s">
        <v>313</v>
      </c>
      <c r="V121" s="112" t="s">
        <v>313</v>
      </c>
      <c r="W121" s="112" t="s">
        <v>313</v>
      </c>
      <c r="X121" s="112" t="s">
        <v>313</v>
      </c>
      <c r="Y121" s="112" t="s">
        <v>313</v>
      </c>
      <c r="Z121" s="112" t="s">
        <v>313</v>
      </c>
    </row>
    <row r="122" spans="1:26" ht="42" customHeight="1">
      <c r="A122" s="109" t="s">
        <v>121</v>
      </c>
      <c r="B122" s="114">
        <v>-58</v>
      </c>
      <c r="C122" s="114">
        <v>58</v>
      </c>
      <c r="D122" s="114">
        <v>-51</v>
      </c>
      <c r="E122" s="112" t="s">
        <v>313</v>
      </c>
      <c r="F122" s="112" t="s">
        <v>313</v>
      </c>
      <c r="G122" s="114">
        <v>57</v>
      </c>
      <c r="H122" s="112" t="s">
        <v>313</v>
      </c>
      <c r="I122" s="111"/>
      <c r="J122" s="112" t="s">
        <v>313</v>
      </c>
      <c r="K122" s="114">
        <v>-54</v>
      </c>
      <c r="L122" s="114">
        <v>-502</v>
      </c>
      <c r="M122" s="114">
        <v>-359</v>
      </c>
      <c r="N122" s="114">
        <v>-44</v>
      </c>
      <c r="O122" s="114">
        <v>-70</v>
      </c>
      <c r="P122" s="114">
        <v>-178</v>
      </c>
      <c r="Q122" s="114">
        <v>-58</v>
      </c>
      <c r="R122" s="114">
        <v>-84</v>
      </c>
      <c r="S122" s="114">
        <v>27</v>
      </c>
      <c r="T122" s="114">
        <v>-26</v>
      </c>
      <c r="U122" s="114">
        <v>58</v>
      </c>
      <c r="V122" s="114">
        <v>9</v>
      </c>
      <c r="W122" s="112" t="s">
        <v>313</v>
      </c>
      <c r="X122" s="112" t="s">
        <v>313</v>
      </c>
      <c r="Y122" s="114">
        <v>21</v>
      </c>
      <c r="Z122" s="114">
        <v>23</v>
      </c>
    </row>
    <row r="123" spans="1:26" ht="42" customHeight="1">
      <c r="A123" s="109" t="s">
        <v>312</v>
      </c>
      <c r="B123" s="114">
        <v>75</v>
      </c>
      <c r="C123" s="112" t="s">
        <v>313</v>
      </c>
      <c r="D123" s="112" t="s">
        <v>313</v>
      </c>
      <c r="E123" s="114">
        <v>218</v>
      </c>
      <c r="F123" s="114">
        <v>93</v>
      </c>
      <c r="G123" s="112" t="s">
        <v>313</v>
      </c>
      <c r="H123" s="112" t="s">
        <v>313</v>
      </c>
      <c r="I123" s="112" t="s">
        <v>313</v>
      </c>
      <c r="J123" s="111"/>
      <c r="K123" s="112" t="s">
        <v>313</v>
      </c>
      <c r="L123" s="114">
        <v>54</v>
      </c>
      <c r="M123" s="114">
        <v>21</v>
      </c>
      <c r="N123" s="112" t="s">
        <v>313</v>
      </c>
      <c r="O123" s="112" t="s">
        <v>313</v>
      </c>
      <c r="P123" s="114">
        <v>22</v>
      </c>
      <c r="Q123" s="112" t="s">
        <v>313</v>
      </c>
      <c r="R123" s="112" t="s">
        <v>313</v>
      </c>
      <c r="S123" s="112" t="s">
        <v>313</v>
      </c>
      <c r="T123" s="112" t="s">
        <v>313</v>
      </c>
      <c r="U123" s="112" t="s">
        <v>313</v>
      </c>
      <c r="V123" s="112" t="s">
        <v>313</v>
      </c>
      <c r="W123" s="112" t="s">
        <v>313</v>
      </c>
      <c r="X123" s="112" t="s">
        <v>313</v>
      </c>
      <c r="Y123" s="112" t="s">
        <v>313</v>
      </c>
      <c r="Z123" s="114">
        <v>-51</v>
      </c>
    </row>
    <row r="124" spans="1:26" ht="42" customHeight="1">
      <c r="A124" s="109" t="s">
        <v>183</v>
      </c>
      <c r="B124" s="112" t="s">
        <v>313</v>
      </c>
      <c r="C124" s="112" t="s">
        <v>313</v>
      </c>
      <c r="D124" s="114">
        <v>-54</v>
      </c>
      <c r="E124" s="112" t="s">
        <v>313</v>
      </c>
      <c r="F124" s="112" t="s">
        <v>313</v>
      </c>
      <c r="G124" s="112" t="s">
        <v>313</v>
      </c>
      <c r="H124" s="112" t="s">
        <v>313</v>
      </c>
      <c r="I124" s="114">
        <v>54</v>
      </c>
      <c r="J124" s="112" t="s">
        <v>313</v>
      </c>
      <c r="K124" s="111"/>
      <c r="L124" s="114">
        <v>-64</v>
      </c>
      <c r="M124" s="112" t="s">
        <v>313</v>
      </c>
      <c r="N124" s="112" t="s">
        <v>313</v>
      </c>
      <c r="O124" s="112" t="s">
        <v>313</v>
      </c>
      <c r="P124" s="112" t="s">
        <v>313</v>
      </c>
      <c r="Q124" s="114">
        <v>9</v>
      </c>
      <c r="R124" s="112" t="s">
        <v>313</v>
      </c>
      <c r="S124" s="112" t="s">
        <v>313</v>
      </c>
      <c r="T124" s="112" t="s">
        <v>313</v>
      </c>
      <c r="U124" s="112" t="s">
        <v>313</v>
      </c>
      <c r="V124" s="112" t="s">
        <v>313</v>
      </c>
      <c r="W124" s="112" t="s">
        <v>313</v>
      </c>
      <c r="X124" s="112" t="s">
        <v>313</v>
      </c>
      <c r="Y124" s="114">
        <v>61</v>
      </c>
      <c r="Z124" s="112" t="s">
        <v>313</v>
      </c>
    </row>
    <row r="125" spans="1:26" ht="42" customHeight="1">
      <c r="A125" s="109" t="s">
        <v>102</v>
      </c>
      <c r="B125" s="114">
        <v>163</v>
      </c>
      <c r="C125" s="114">
        <v>311</v>
      </c>
      <c r="D125" s="115">
        <v>1400</v>
      </c>
      <c r="E125" s="112" t="s">
        <v>313</v>
      </c>
      <c r="F125" s="112" t="s">
        <v>313</v>
      </c>
      <c r="G125" s="114">
        <v>76</v>
      </c>
      <c r="H125" s="112" t="s">
        <v>313</v>
      </c>
      <c r="I125" s="114">
        <v>502</v>
      </c>
      <c r="J125" s="114">
        <v>-54</v>
      </c>
      <c r="K125" s="114">
        <v>64</v>
      </c>
      <c r="L125" s="111"/>
      <c r="M125" s="114">
        <v>373</v>
      </c>
      <c r="N125" s="114">
        <v>416</v>
      </c>
      <c r="O125" s="114">
        <v>352</v>
      </c>
      <c r="P125" s="114">
        <v>778</v>
      </c>
      <c r="Q125" s="114">
        <v>-250</v>
      </c>
      <c r="R125" s="114">
        <v>52</v>
      </c>
      <c r="S125" s="114">
        <v>-16</v>
      </c>
      <c r="T125" s="114">
        <v>72</v>
      </c>
      <c r="U125" s="114">
        <v>451</v>
      </c>
      <c r="V125" s="114">
        <v>152</v>
      </c>
      <c r="W125" s="112" t="s">
        <v>313</v>
      </c>
      <c r="X125" s="112" t="s">
        <v>313</v>
      </c>
      <c r="Y125" s="114">
        <v>37</v>
      </c>
      <c r="Z125" s="114">
        <v>515</v>
      </c>
    </row>
    <row r="126" spans="1:26" ht="42" customHeight="1">
      <c r="A126" s="109" t="s">
        <v>105</v>
      </c>
      <c r="B126" s="114">
        <v>701</v>
      </c>
      <c r="C126" s="114">
        <v>0</v>
      </c>
      <c r="D126" s="114">
        <v>765</v>
      </c>
      <c r="E126" s="114">
        <v>-57</v>
      </c>
      <c r="F126" s="114">
        <v>214</v>
      </c>
      <c r="G126" s="112" t="s">
        <v>313</v>
      </c>
      <c r="H126" s="114">
        <v>379</v>
      </c>
      <c r="I126" s="114">
        <v>359</v>
      </c>
      <c r="J126" s="114">
        <v>-21</v>
      </c>
      <c r="K126" s="112" t="s">
        <v>313</v>
      </c>
      <c r="L126" s="114">
        <v>-373</v>
      </c>
      <c r="M126" s="111"/>
      <c r="N126" s="114">
        <v>143</v>
      </c>
      <c r="O126" s="114">
        <v>177</v>
      </c>
      <c r="P126" s="114">
        <v>0</v>
      </c>
      <c r="Q126" s="114">
        <v>274</v>
      </c>
      <c r="R126" s="114">
        <v>62</v>
      </c>
      <c r="S126" s="112" t="s">
        <v>313</v>
      </c>
      <c r="T126" s="114">
        <v>-228</v>
      </c>
      <c r="U126" s="114">
        <v>454</v>
      </c>
      <c r="V126" s="112" t="s">
        <v>313</v>
      </c>
      <c r="W126" s="114">
        <v>233</v>
      </c>
      <c r="X126" s="114">
        <v>22</v>
      </c>
      <c r="Y126" s="112" t="s">
        <v>313</v>
      </c>
      <c r="Z126" s="114">
        <v>126</v>
      </c>
    </row>
    <row r="127" spans="1:26" ht="42" customHeight="1">
      <c r="A127" s="109" t="s">
        <v>198</v>
      </c>
      <c r="B127" s="112" t="s">
        <v>313</v>
      </c>
      <c r="C127" s="112" t="s">
        <v>313</v>
      </c>
      <c r="D127" s="114">
        <v>65</v>
      </c>
      <c r="E127" s="112" t="s">
        <v>313</v>
      </c>
      <c r="F127" s="112" t="s">
        <v>313</v>
      </c>
      <c r="G127" s="112" t="s">
        <v>313</v>
      </c>
      <c r="H127" s="112" t="s">
        <v>313</v>
      </c>
      <c r="I127" s="114">
        <v>44</v>
      </c>
      <c r="J127" s="112" t="s">
        <v>313</v>
      </c>
      <c r="K127" s="112" t="s">
        <v>313</v>
      </c>
      <c r="L127" s="114">
        <v>-416</v>
      </c>
      <c r="M127" s="114">
        <v>-143</v>
      </c>
      <c r="N127" s="111"/>
      <c r="O127" s="112" t="s">
        <v>313</v>
      </c>
      <c r="P127" s="112" t="s">
        <v>313</v>
      </c>
      <c r="Q127" s="114">
        <v>38</v>
      </c>
      <c r="R127" s="112" t="s">
        <v>313</v>
      </c>
      <c r="S127" s="112" t="s">
        <v>313</v>
      </c>
      <c r="T127" s="112" t="s">
        <v>313</v>
      </c>
      <c r="U127" s="112" t="s">
        <v>313</v>
      </c>
      <c r="V127" s="112" t="s">
        <v>313</v>
      </c>
      <c r="W127" s="112" t="s">
        <v>313</v>
      </c>
      <c r="X127" s="112" t="s">
        <v>313</v>
      </c>
      <c r="Y127" s="112" t="s">
        <v>313</v>
      </c>
      <c r="Z127" s="112" t="s">
        <v>313</v>
      </c>
    </row>
    <row r="128" spans="1:26" ht="42" customHeight="1">
      <c r="A128" s="109" t="s">
        <v>114</v>
      </c>
      <c r="B128" s="114">
        <v>382</v>
      </c>
      <c r="C128" s="114">
        <v>119</v>
      </c>
      <c r="D128" s="114">
        <v>43</v>
      </c>
      <c r="E128" s="112" t="s">
        <v>313</v>
      </c>
      <c r="F128" s="112" t="s">
        <v>313</v>
      </c>
      <c r="G128" s="114">
        <v>-74</v>
      </c>
      <c r="H128" s="114">
        <v>-50</v>
      </c>
      <c r="I128" s="114">
        <v>70</v>
      </c>
      <c r="J128" s="112" t="s">
        <v>313</v>
      </c>
      <c r="K128" s="112" t="s">
        <v>313</v>
      </c>
      <c r="L128" s="114">
        <v>-352</v>
      </c>
      <c r="M128" s="114">
        <v>-177</v>
      </c>
      <c r="N128" s="112" t="s">
        <v>313</v>
      </c>
      <c r="O128" s="111"/>
      <c r="P128" s="114">
        <v>-78</v>
      </c>
      <c r="Q128" s="114">
        <v>-2</v>
      </c>
      <c r="R128" s="114">
        <v>-271</v>
      </c>
      <c r="S128" s="114">
        <v>-17</v>
      </c>
      <c r="T128" s="112" t="s">
        <v>313</v>
      </c>
      <c r="U128" s="112" t="s">
        <v>313</v>
      </c>
      <c r="V128" s="112" t="s">
        <v>313</v>
      </c>
      <c r="W128" s="114">
        <v>59</v>
      </c>
      <c r="X128" s="114">
        <v>28</v>
      </c>
      <c r="Y128" s="112" t="s">
        <v>313</v>
      </c>
      <c r="Z128" s="114">
        <v>-147</v>
      </c>
    </row>
    <row r="129" spans="1:26" ht="42" customHeight="1">
      <c r="A129" s="109" t="s">
        <v>124</v>
      </c>
      <c r="B129" s="114">
        <v>19</v>
      </c>
      <c r="C129" s="114">
        <v>272</v>
      </c>
      <c r="D129" s="112" t="s">
        <v>313</v>
      </c>
      <c r="E129" s="114">
        <v>259</v>
      </c>
      <c r="F129" s="114">
        <v>12</v>
      </c>
      <c r="G129" s="112" t="s">
        <v>313</v>
      </c>
      <c r="H129" s="112" t="s">
        <v>313</v>
      </c>
      <c r="I129" s="114">
        <v>178</v>
      </c>
      <c r="J129" s="114">
        <v>-22</v>
      </c>
      <c r="K129" s="112" t="s">
        <v>313</v>
      </c>
      <c r="L129" s="114">
        <v>-778</v>
      </c>
      <c r="M129" s="114">
        <v>0</v>
      </c>
      <c r="N129" s="112" t="s">
        <v>313</v>
      </c>
      <c r="O129" s="114">
        <v>78</v>
      </c>
      <c r="P129" s="111"/>
      <c r="Q129" s="114">
        <v>-178</v>
      </c>
      <c r="R129" s="114">
        <v>30</v>
      </c>
      <c r="S129" s="112" t="s">
        <v>313</v>
      </c>
      <c r="T129" s="112" t="s">
        <v>313</v>
      </c>
      <c r="U129" s="114">
        <v>51</v>
      </c>
      <c r="V129" s="112" t="s">
        <v>313</v>
      </c>
      <c r="W129" s="114">
        <v>-96</v>
      </c>
      <c r="X129" s="114">
        <v>-36</v>
      </c>
      <c r="Y129" s="112" t="s">
        <v>313</v>
      </c>
      <c r="Z129" s="114">
        <v>92</v>
      </c>
    </row>
    <row r="130" spans="1:26" ht="42" customHeight="1">
      <c r="A130" s="109" t="s">
        <v>113</v>
      </c>
      <c r="B130" s="112" t="s">
        <v>313</v>
      </c>
      <c r="C130" s="114">
        <v>64</v>
      </c>
      <c r="D130" s="114">
        <v>584</v>
      </c>
      <c r="E130" s="112" t="s">
        <v>313</v>
      </c>
      <c r="F130" s="112" t="s">
        <v>313</v>
      </c>
      <c r="G130" s="112" t="s">
        <v>313</v>
      </c>
      <c r="H130" s="112" t="s">
        <v>313</v>
      </c>
      <c r="I130" s="114">
        <v>58</v>
      </c>
      <c r="J130" s="112" t="s">
        <v>313</v>
      </c>
      <c r="K130" s="114">
        <v>-9</v>
      </c>
      <c r="L130" s="114">
        <v>250</v>
      </c>
      <c r="M130" s="114">
        <v>-274</v>
      </c>
      <c r="N130" s="114">
        <v>-38</v>
      </c>
      <c r="O130" s="114">
        <v>2</v>
      </c>
      <c r="P130" s="114">
        <v>178</v>
      </c>
      <c r="Q130" s="111"/>
      <c r="R130" s="112" t="s">
        <v>313</v>
      </c>
      <c r="S130" s="112" t="s">
        <v>313</v>
      </c>
      <c r="T130" s="114">
        <v>-63</v>
      </c>
      <c r="U130" s="114">
        <v>-40</v>
      </c>
      <c r="V130" s="112" t="s">
        <v>313</v>
      </c>
      <c r="W130" s="112" t="s">
        <v>313</v>
      </c>
      <c r="X130" s="112" t="s">
        <v>313</v>
      </c>
      <c r="Y130" s="114">
        <v>-1</v>
      </c>
      <c r="Z130" s="114">
        <v>-13</v>
      </c>
    </row>
    <row r="131" spans="1:26" ht="42" customHeight="1">
      <c r="A131" s="109" t="s">
        <v>125</v>
      </c>
      <c r="B131" s="114">
        <v>0</v>
      </c>
      <c r="C131" s="114">
        <v>78</v>
      </c>
      <c r="D131" s="112" t="s">
        <v>313</v>
      </c>
      <c r="E131" s="112" t="s">
        <v>313</v>
      </c>
      <c r="F131" s="112" t="s">
        <v>313</v>
      </c>
      <c r="G131" s="114">
        <v>24</v>
      </c>
      <c r="H131" s="112" t="s">
        <v>313</v>
      </c>
      <c r="I131" s="114">
        <v>84</v>
      </c>
      <c r="J131" s="112" t="s">
        <v>313</v>
      </c>
      <c r="K131" s="112" t="s">
        <v>313</v>
      </c>
      <c r="L131" s="114">
        <v>-52</v>
      </c>
      <c r="M131" s="114">
        <v>-62</v>
      </c>
      <c r="N131" s="112" t="s">
        <v>313</v>
      </c>
      <c r="O131" s="114">
        <v>271</v>
      </c>
      <c r="P131" s="114">
        <v>-30</v>
      </c>
      <c r="Q131" s="112" t="s">
        <v>313</v>
      </c>
      <c r="R131" s="111"/>
      <c r="S131" s="114">
        <v>205</v>
      </c>
      <c r="T131" s="114">
        <v>-229</v>
      </c>
      <c r="U131" s="112" t="s">
        <v>313</v>
      </c>
      <c r="V131" s="112" t="s">
        <v>313</v>
      </c>
      <c r="W131" s="112" t="s">
        <v>313</v>
      </c>
      <c r="X131" s="112" t="s">
        <v>313</v>
      </c>
      <c r="Y131" s="112" t="s">
        <v>313</v>
      </c>
      <c r="Z131" s="112" t="s">
        <v>313</v>
      </c>
    </row>
    <row r="132" spans="1:26" ht="42" customHeight="1">
      <c r="A132" s="109" t="s">
        <v>175</v>
      </c>
      <c r="B132" s="112" t="s">
        <v>313</v>
      </c>
      <c r="C132" s="114">
        <v>95</v>
      </c>
      <c r="D132" s="112" t="s">
        <v>313</v>
      </c>
      <c r="E132" s="112" t="s">
        <v>313</v>
      </c>
      <c r="F132" s="112" t="s">
        <v>313</v>
      </c>
      <c r="G132" s="114">
        <v>-105</v>
      </c>
      <c r="H132" s="112" t="s">
        <v>313</v>
      </c>
      <c r="I132" s="114">
        <v>-27</v>
      </c>
      <c r="J132" s="112" t="s">
        <v>313</v>
      </c>
      <c r="K132" s="112" t="s">
        <v>313</v>
      </c>
      <c r="L132" s="114">
        <v>16</v>
      </c>
      <c r="M132" s="112" t="s">
        <v>313</v>
      </c>
      <c r="N132" s="112" t="s">
        <v>313</v>
      </c>
      <c r="O132" s="114">
        <v>17</v>
      </c>
      <c r="P132" s="112" t="s">
        <v>313</v>
      </c>
      <c r="Q132" s="112" t="s">
        <v>313</v>
      </c>
      <c r="R132" s="114">
        <v>-205</v>
      </c>
      <c r="S132" s="111"/>
      <c r="T132" s="112" t="s">
        <v>313</v>
      </c>
      <c r="U132" s="112" t="s">
        <v>313</v>
      </c>
      <c r="V132" s="112" t="s">
        <v>313</v>
      </c>
      <c r="W132" s="112" t="s">
        <v>313</v>
      </c>
      <c r="X132" s="112" t="s">
        <v>313</v>
      </c>
      <c r="Y132" s="112" t="s">
        <v>313</v>
      </c>
      <c r="Z132" s="112" t="s">
        <v>313</v>
      </c>
    </row>
    <row r="133" spans="1:26" ht="42" customHeight="1">
      <c r="A133" s="109" t="s">
        <v>139</v>
      </c>
      <c r="B133" s="112" t="s">
        <v>313</v>
      </c>
      <c r="C133" s="112" t="s">
        <v>313</v>
      </c>
      <c r="D133" s="112" t="s">
        <v>313</v>
      </c>
      <c r="E133" s="112" t="s">
        <v>313</v>
      </c>
      <c r="F133" s="112" t="s">
        <v>313</v>
      </c>
      <c r="G133" s="112" t="s">
        <v>313</v>
      </c>
      <c r="H133" s="112" t="s">
        <v>313</v>
      </c>
      <c r="I133" s="114">
        <v>26</v>
      </c>
      <c r="J133" s="112" t="s">
        <v>313</v>
      </c>
      <c r="K133" s="112" t="s">
        <v>313</v>
      </c>
      <c r="L133" s="114">
        <v>-72</v>
      </c>
      <c r="M133" s="114">
        <v>228</v>
      </c>
      <c r="N133" s="112" t="s">
        <v>313</v>
      </c>
      <c r="O133" s="112" t="s">
        <v>313</v>
      </c>
      <c r="P133" s="112" t="s">
        <v>313</v>
      </c>
      <c r="Q133" s="114">
        <v>63</v>
      </c>
      <c r="R133" s="114">
        <v>229</v>
      </c>
      <c r="S133" s="112" t="s">
        <v>313</v>
      </c>
      <c r="T133" s="111"/>
      <c r="U133" s="112" t="s">
        <v>313</v>
      </c>
      <c r="V133" s="112" t="s">
        <v>313</v>
      </c>
      <c r="W133" s="112" t="s">
        <v>313</v>
      </c>
      <c r="X133" s="112" t="s">
        <v>313</v>
      </c>
      <c r="Y133" s="112" t="s">
        <v>313</v>
      </c>
      <c r="Z133" s="112" t="s">
        <v>313</v>
      </c>
    </row>
    <row r="134" spans="1:26" ht="42" customHeight="1">
      <c r="A134" s="109" t="s">
        <v>188</v>
      </c>
      <c r="B134" s="112" t="s">
        <v>313</v>
      </c>
      <c r="C134" s="112" t="s">
        <v>313</v>
      </c>
      <c r="D134" s="114">
        <v>-143</v>
      </c>
      <c r="E134" s="112" t="s">
        <v>313</v>
      </c>
      <c r="F134" s="112" t="s">
        <v>313</v>
      </c>
      <c r="G134" s="112" t="s">
        <v>313</v>
      </c>
      <c r="H134" s="112" t="s">
        <v>313</v>
      </c>
      <c r="I134" s="114">
        <v>-58</v>
      </c>
      <c r="J134" s="112" t="s">
        <v>313</v>
      </c>
      <c r="K134" s="112" t="s">
        <v>313</v>
      </c>
      <c r="L134" s="114">
        <v>-451</v>
      </c>
      <c r="M134" s="114">
        <v>-454</v>
      </c>
      <c r="N134" s="112" t="s">
        <v>313</v>
      </c>
      <c r="O134" s="112" t="s">
        <v>313</v>
      </c>
      <c r="P134" s="114">
        <v>-51</v>
      </c>
      <c r="Q134" s="114">
        <v>40</v>
      </c>
      <c r="R134" s="112" t="s">
        <v>313</v>
      </c>
      <c r="S134" s="112" t="s">
        <v>313</v>
      </c>
      <c r="T134" s="112" t="s">
        <v>313</v>
      </c>
      <c r="U134" s="111"/>
      <c r="V134" s="114">
        <v>38</v>
      </c>
      <c r="W134" s="112" t="s">
        <v>313</v>
      </c>
      <c r="X134" s="112" t="s">
        <v>313</v>
      </c>
      <c r="Y134" s="112" t="s">
        <v>313</v>
      </c>
      <c r="Z134" s="114">
        <v>-1</v>
      </c>
    </row>
    <row r="135" spans="1:26" ht="42" customHeight="1">
      <c r="A135" s="109" t="s">
        <v>157</v>
      </c>
      <c r="B135" s="112" t="s">
        <v>313</v>
      </c>
      <c r="C135" s="112" t="s">
        <v>313</v>
      </c>
      <c r="D135" s="114">
        <v>-3</v>
      </c>
      <c r="E135" s="112" t="s">
        <v>313</v>
      </c>
      <c r="F135" s="112" t="s">
        <v>313</v>
      </c>
      <c r="G135" s="112" t="s">
        <v>313</v>
      </c>
      <c r="H135" s="112" t="s">
        <v>313</v>
      </c>
      <c r="I135" s="114">
        <v>-9</v>
      </c>
      <c r="J135" s="112" t="s">
        <v>313</v>
      </c>
      <c r="K135" s="112" t="s">
        <v>313</v>
      </c>
      <c r="L135" s="114">
        <v>-152</v>
      </c>
      <c r="M135" s="112" t="s">
        <v>313</v>
      </c>
      <c r="N135" s="112" t="s">
        <v>313</v>
      </c>
      <c r="O135" s="112" t="s">
        <v>313</v>
      </c>
      <c r="P135" s="112" t="s">
        <v>313</v>
      </c>
      <c r="Q135" s="112" t="s">
        <v>313</v>
      </c>
      <c r="R135" s="112" t="s">
        <v>313</v>
      </c>
      <c r="S135" s="112" t="s">
        <v>313</v>
      </c>
      <c r="T135" s="112" t="s">
        <v>313</v>
      </c>
      <c r="U135" s="114">
        <v>-38</v>
      </c>
      <c r="V135" s="111"/>
      <c r="W135" s="112" t="s">
        <v>313</v>
      </c>
      <c r="X135" s="112" t="s">
        <v>313</v>
      </c>
      <c r="Y135" s="112" t="s">
        <v>313</v>
      </c>
      <c r="Z135" s="114">
        <v>-56</v>
      </c>
    </row>
    <row r="136" spans="1:26" ht="42" customHeight="1">
      <c r="A136" s="109" t="s">
        <v>172</v>
      </c>
      <c r="B136" s="114">
        <v>-70</v>
      </c>
      <c r="C136" s="112" t="s">
        <v>313</v>
      </c>
      <c r="D136" s="112" t="s">
        <v>313</v>
      </c>
      <c r="E136" s="112" t="s">
        <v>313</v>
      </c>
      <c r="F136" s="112" t="s">
        <v>313</v>
      </c>
      <c r="G136" s="112" t="s">
        <v>313</v>
      </c>
      <c r="H136" s="112" t="s">
        <v>313</v>
      </c>
      <c r="I136" s="112" t="s">
        <v>313</v>
      </c>
      <c r="J136" s="112" t="s">
        <v>313</v>
      </c>
      <c r="K136" s="112" t="s">
        <v>313</v>
      </c>
      <c r="L136" s="112" t="s">
        <v>313</v>
      </c>
      <c r="M136" s="114">
        <v>-233</v>
      </c>
      <c r="N136" s="112" t="s">
        <v>313</v>
      </c>
      <c r="O136" s="114">
        <v>-59</v>
      </c>
      <c r="P136" s="114">
        <v>96</v>
      </c>
      <c r="Q136" s="112" t="s">
        <v>313</v>
      </c>
      <c r="R136" s="112" t="s">
        <v>313</v>
      </c>
      <c r="S136" s="112" t="s">
        <v>313</v>
      </c>
      <c r="T136" s="112" t="s">
        <v>313</v>
      </c>
      <c r="U136" s="112" t="s">
        <v>313</v>
      </c>
      <c r="V136" s="112" t="s">
        <v>313</v>
      </c>
      <c r="W136" s="111"/>
      <c r="X136" s="112" t="s">
        <v>313</v>
      </c>
      <c r="Y136" s="112" t="s">
        <v>313</v>
      </c>
      <c r="Z136" s="112" t="s">
        <v>313</v>
      </c>
    </row>
    <row r="137" spans="1:26" ht="42" customHeight="1">
      <c r="A137" s="109" t="s">
        <v>224</v>
      </c>
      <c r="B137" s="112" t="s">
        <v>313</v>
      </c>
      <c r="C137" s="114">
        <v>55</v>
      </c>
      <c r="D137" s="112" t="s">
        <v>313</v>
      </c>
      <c r="E137" s="112" t="s">
        <v>313</v>
      </c>
      <c r="F137" s="112" t="s">
        <v>313</v>
      </c>
      <c r="G137" s="112" t="s">
        <v>313</v>
      </c>
      <c r="H137" s="112" t="s">
        <v>313</v>
      </c>
      <c r="I137" s="112" t="s">
        <v>313</v>
      </c>
      <c r="J137" s="112" t="s">
        <v>313</v>
      </c>
      <c r="K137" s="112" t="s">
        <v>313</v>
      </c>
      <c r="L137" s="112" t="s">
        <v>313</v>
      </c>
      <c r="M137" s="114">
        <v>-22</v>
      </c>
      <c r="N137" s="112" t="s">
        <v>313</v>
      </c>
      <c r="O137" s="114">
        <v>-28</v>
      </c>
      <c r="P137" s="114">
        <v>36</v>
      </c>
      <c r="Q137" s="112" t="s">
        <v>313</v>
      </c>
      <c r="R137" s="112" t="s">
        <v>313</v>
      </c>
      <c r="S137" s="112" t="s">
        <v>313</v>
      </c>
      <c r="T137" s="112" t="s">
        <v>313</v>
      </c>
      <c r="U137" s="112" t="s">
        <v>313</v>
      </c>
      <c r="V137" s="112" t="s">
        <v>313</v>
      </c>
      <c r="W137" s="112" t="s">
        <v>313</v>
      </c>
      <c r="X137" s="111"/>
      <c r="Y137" s="112" t="s">
        <v>313</v>
      </c>
      <c r="Z137" s="114">
        <v>-25</v>
      </c>
    </row>
    <row r="138" spans="1:26" ht="42" customHeight="1">
      <c r="A138" s="109" t="s">
        <v>152</v>
      </c>
      <c r="B138" s="112" t="s">
        <v>313</v>
      </c>
      <c r="C138" s="112" t="s">
        <v>313</v>
      </c>
      <c r="D138" s="114">
        <v>-3</v>
      </c>
      <c r="E138" s="112" t="s">
        <v>313</v>
      </c>
      <c r="F138" s="112" t="s">
        <v>313</v>
      </c>
      <c r="G138" s="112" t="s">
        <v>313</v>
      </c>
      <c r="H138" s="112" t="s">
        <v>313</v>
      </c>
      <c r="I138" s="114">
        <v>-21</v>
      </c>
      <c r="J138" s="112" t="s">
        <v>313</v>
      </c>
      <c r="K138" s="114">
        <v>-61</v>
      </c>
      <c r="L138" s="114">
        <v>-37</v>
      </c>
      <c r="M138" s="112" t="s">
        <v>313</v>
      </c>
      <c r="N138" s="112" t="s">
        <v>313</v>
      </c>
      <c r="O138" s="112" t="s">
        <v>313</v>
      </c>
      <c r="P138" s="112" t="s">
        <v>313</v>
      </c>
      <c r="Q138" s="114">
        <v>1</v>
      </c>
      <c r="R138" s="112" t="s">
        <v>313</v>
      </c>
      <c r="S138" s="112" t="s">
        <v>313</v>
      </c>
      <c r="T138" s="112" t="s">
        <v>313</v>
      </c>
      <c r="U138" s="112" t="s">
        <v>313</v>
      </c>
      <c r="V138" s="112" t="s">
        <v>313</v>
      </c>
      <c r="W138" s="112" t="s">
        <v>313</v>
      </c>
      <c r="X138" s="112" t="s">
        <v>313</v>
      </c>
      <c r="Y138" s="111"/>
      <c r="Z138" s="112" t="s">
        <v>313</v>
      </c>
    </row>
    <row r="139" spans="1:26" ht="42" customHeight="1">
      <c r="A139" s="109" t="s">
        <v>142</v>
      </c>
      <c r="B139" s="114">
        <v>-257</v>
      </c>
      <c r="C139" s="114">
        <v>73</v>
      </c>
      <c r="D139" s="114">
        <v>-72</v>
      </c>
      <c r="E139" s="114">
        <v>-1</v>
      </c>
      <c r="F139" s="114">
        <v>105</v>
      </c>
      <c r="G139" s="112" t="s">
        <v>313</v>
      </c>
      <c r="H139" s="112" t="s">
        <v>313</v>
      </c>
      <c r="I139" s="114">
        <v>-23</v>
      </c>
      <c r="J139" s="114">
        <v>51</v>
      </c>
      <c r="K139" s="112" t="s">
        <v>313</v>
      </c>
      <c r="L139" s="114">
        <v>-515</v>
      </c>
      <c r="M139" s="114">
        <v>-126</v>
      </c>
      <c r="N139" s="112" t="s">
        <v>313</v>
      </c>
      <c r="O139" s="114">
        <v>147</v>
      </c>
      <c r="P139" s="114">
        <v>-92</v>
      </c>
      <c r="Q139" s="114">
        <v>13</v>
      </c>
      <c r="R139" s="112" t="s">
        <v>313</v>
      </c>
      <c r="S139" s="112" t="s">
        <v>313</v>
      </c>
      <c r="T139" s="112" t="s">
        <v>313</v>
      </c>
      <c r="U139" s="114">
        <v>1</v>
      </c>
      <c r="V139" s="114">
        <v>56</v>
      </c>
      <c r="W139" s="112" t="s">
        <v>313</v>
      </c>
      <c r="X139" s="114">
        <v>25</v>
      </c>
      <c r="Y139" s="112" t="s">
        <v>313</v>
      </c>
      <c r="Z139" s="111"/>
    </row>
    <row r="140" ht="12.75"/>
    <row r="141" spans="1:26" ht="42" customHeight="1">
      <c r="A141" s="147" t="s">
        <v>317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</row>
    <row r="142" spans="2:26" ht="42" customHeight="1">
      <c r="B142" s="110" t="s">
        <v>133</v>
      </c>
      <c r="C142" s="110" t="s">
        <v>195</v>
      </c>
      <c r="D142" s="110" t="s">
        <v>132</v>
      </c>
      <c r="E142" s="110" t="s">
        <v>209</v>
      </c>
      <c r="F142" s="110" t="s">
        <v>236</v>
      </c>
      <c r="G142" s="110" t="s">
        <v>203</v>
      </c>
      <c r="H142" s="110" t="s">
        <v>230</v>
      </c>
      <c r="I142" s="110" t="s">
        <v>121</v>
      </c>
      <c r="J142" s="110" t="s">
        <v>312</v>
      </c>
      <c r="K142" s="110" t="s">
        <v>183</v>
      </c>
      <c r="L142" s="110" t="s">
        <v>102</v>
      </c>
      <c r="M142" s="110" t="s">
        <v>105</v>
      </c>
      <c r="N142" s="110" t="s">
        <v>198</v>
      </c>
      <c r="O142" s="110" t="s">
        <v>114</v>
      </c>
      <c r="P142" s="110" t="s">
        <v>124</v>
      </c>
      <c r="Q142" s="110" t="s">
        <v>113</v>
      </c>
      <c r="R142" s="110" t="s">
        <v>125</v>
      </c>
      <c r="S142" s="110" t="s">
        <v>175</v>
      </c>
      <c r="T142" s="110" t="s">
        <v>139</v>
      </c>
      <c r="U142" s="110" t="s">
        <v>188</v>
      </c>
      <c r="V142" s="110" t="s">
        <v>157</v>
      </c>
      <c r="W142" s="110" t="s">
        <v>172</v>
      </c>
      <c r="X142" s="110" t="s">
        <v>224</v>
      </c>
      <c r="Y142" s="110" t="s">
        <v>152</v>
      </c>
      <c r="Z142" s="110" t="s">
        <v>142</v>
      </c>
    </row>
    <row r="143" spans="1:26" ht="42" customHeight="1">
      <c r="A143" s="109" t="s">
        <v>133</v>
      </c>
      <c r="B143" s="111"/>
      <c r="C143" s="112" t="s">
        <v>313</v>
      </c>
      <c r="D143" s="116">
        <v>60</v>
      </c>
      <c r="E143" s="116">
        <v>126</v>
      </c>
      <c r="F143" s="116">
        <v>93</v>
      </c>
      <c r="G143" s="112" t="s">
        <v>313</v>
      </c>
      <c r="H143" s="116">
        <v>0</v>
      </c>
      <c r="I143" s="116">
        <v>147.5</v>
      </c>
      <c r="J143" s="116">
        <v>44</v>
      </c>
      <c r="K143" s="112" t="s">
        <v>313</v>
      </c>
      <c r="L143" s="116">
        <v>61</v>
      </c>
      <c r="M143" s="116">
        <v>82</v>
      </c>
      <c r="N143" s="112" t="s">
        <v>313</v>
      </c>
      <c r="O143" s="116">
        <v>45.5</v>
      </c>
      <c r="P143" s="116">
        <v>76</v>
      </c>
      <c r="Q143" s="112" t="s">
        <v>313</v>
      </c>
      <c r="R143" s="116">
        <v>0</v>
      </c>
      <c r="S143" s="112" t="s">
        <v>313</v>
      </c>
      <c r="T143" s="112" t="s">
        <v>313</v>
      </c>
      <c r="U143" s="112" t="s">
        <v>313</v>
      </c>
      <c r="V143" s="112" t="s">
        <v>313</v>
      </c>
      <c r="W143" s="116">
        <v>70</v>
      </c>
      <c r="X143" s="112" t="s">
        <v>313</v>
      </c>
      <c r="Y143" s="112" t="s">
        <v>313</v>
      </c>
      <c r="Z143" s="116">
        <v>184</v>
      </c>
    </row>
    <row r="144" spans="1:26" ht="42" customHeight="1">
      <c r="A144" s="109" t="s">
        <v>195</v>
      </c>
      <c r="B144" s="112" t="s">
        <v>313</v>
      </c>
      <c r="C144" s="111"/>
      <c r="D144" s="112" t="s">
        <v>313</v>
      </c>
      <c r="E144" s="112" t="s">
        <v>313</v>
      </c>
      <c r="F144" s="112" t="s">
        <v>313</v>
      </c>
      <c r="G144" s="116">
        <v>21</v>
      </c>
      <c r="H144" s="112" t="s">
        <v>313</v>
      </c>
      <c r="I144" s="116">
        <v>33.5</v>
      </c>
      <c r="J144" s="112" t="s">
        <v>313</v>
      </c>
      <c r="K144" s="112" t="s">
        <v>313</v>
      </c>
      <c r="L144" s="116">
        <v>0</v>
      </c>
      <c r="M144" s="116">
        <v>0</v>
      </c>
      <c r="N144" s="112" t="s">
        <v>313</v>
      </c>
      <c r="O144" s="116">
        <v>17</v>
      </c>
      <c r="P144" s="116">
        <v>69</v>
      </c>
      <c r="Q144" s="116">
        <v>78</v>
      </c>
      <c r="R144" s="116">
        <v>69</v>
      </c>
      <c r="S144" s="116">
        <v>16</v>
      </c>
      <c r="T144" s="112" t="s">
        <v>313</v>
      </c>
      <c r="U144" s="112" t="s">
        <v>313</v>
      </c>
      <c r="V144" s="112" t="s">
        <v>313</v>
      </c>
      <c r="W144" s="112" t="s">
        <v>313</v>
      </c>
      <c r="X144" s="116">
        <v>0</v>
      </c>
      <c r="Y144" s="112" t="s">
        <v>313</v>
      </c>
      <c r="Z144" s="116">
        <v>0</v>
      </c>
    </row>
    <row r="145" spans="1:26" ht="42" customHeight="1">
      <c r="A145" s="109" t="s">
        <v>132</v>
      </c>
      <c r="B145" s="116">
        <v>12</v>
      </c>
      <c r="C145" s="112" t="s">
        <v>313</v>
      </c>
      <c r="D145" s="111"/>
      <c r="E145" s="112" t="s">
        <v>313</v>
      </c>
      <c r="F145" s="112" t="s">
        <v>313</v>
      </c>
      <c r="G145" s="112" t="s">
        <v>313</v>
      </c>
      <c r="H145" s="116">
        <v>172</v>
      </c>
      <c r="I145" s="116">
        <v>46.666666666666664</v>
      </c>
      <c r="J145" s="112" t="s">
        <v>313</v>
      </c>
      <c r="K145" s="116">
        <v>110</v>
      </c>
      <c r="L145" s="116">
        <v>84.75</v>
      </c>
      <c r="M145" s="116">
        <v>125.5</v>
      </c>
      <c r="N145" s="116">
        <v>25</v>
      </c>
      <c r="O145" s="116">
        <v>65.66666666666667</v>
      </c>
      <c r="P145" s="112" t="s">
        <v>313</v>
      </c>
      <c r="Q145" s="116">
        <v>40</v>
      </c>
      <c r="R145" s="112" t="s">
        <v>313</v>
      </c>
      <c r="S145" s="112" t="s">
        <v>313</v>
      </c>
      <c r="T145" s="112" t="s">
        <v>313</v>
      </c>
      <c r="U145" s="116">
        <v>143</v>
      </c>
      <c r="V145" s="116">
        <v>113</v>
      </c>
      <c r="W145" s="112" t="s">
        <v>313</v>
      </c>
      <c r="X145" s="112" t="s">
        <v>313</v>
      </c>
      <c r="Y145" s="116">
        <v>38</v>
      </c>
      <c r="Z145" s="116">
        <v>156.75</v>
      </c>
    </row>
    <row r="146" spans="1:26" ht="42" customHeight="1">
      <c r="A146" s="109" t="s">
        <v>209</v>
      </c>
      <c r="B146" s="116">
        <v>90</v>
      </c>
      <c r="C146" s="112" t="s">
        <v>313</v>
      </c>
      <c r="D146" s="112" t="s">
        <v>313</v>
      </c>
      <c r="E146" s="111"/>
      <c r="F146" s="116">
        <v>0</v>
      </c>
      <c r="G146" s="112" t="s">
        <v>313</v>
      </c>
      <c r="H146" s="112" t="s">
        <v>313</v>
      </c>
      <c r="I146" s="112" t="s">
        <v>313</v>
      </c>
      <c r="J146" s="116">
        <v>55</v>
      </c>
      <c r="K146" s="112" t="s">
        <v>313</v>
      </c>
      <c r="L146" s="112" t="s">
        <v>313</v>
      </c>
      <c r="M146" s="116">
        <v>90</v>
      </c>
      <c r="N146" s="112" t="s">
        <v>313</v>
      </c>
      <c r="O146" s="112" t="s">
        <v>313</v>
      </c>
      <c r="P146" s="116">
        <v>28</v>
      </c>
      <c r="Q146" s="112" t="s">
        <v>313</v>
      </c>
      <c r="R146" s="112" t="s">
        <v>313</v>
      </c>
      <c r="S146" s="112" t="s">
        <v>313</v>
      </c>
      <c r="T146" s="112" t="s">
        <v>313</v>
      </c>
      <c r="U146" s="112" t="s">
        <v>313</v>
      </c>
      <c r="V146" s="112" t="s">
        <v>313</v>
      </c>
      <c r="W146" s="112" t="s">
        <v>313</v>
      </c>
      <c r="X146" s="112" t="s">
        <v>313</v>
      </c>
      <c r="Y146" s="112" t="s">
        <v>313</v>
      </c>
      <c r="Z146" s="116">
        <v>91</v>
      </c>
    </row>
    <row r="147" spans="1:26" ht="42" customHeight="1">
      <c r="A147" s="109" t="s">
        <v>236</v>
      </c>
      <c r="B147" s="116">
        <v>0</v>
      </c>
      <c r="C147" s="112" t="s">
        <v>313</v>
      </c>
      <c r="D147" s="112" t="s">
        <v>313</v>
      </c>
      <c r="E147" s="116">
        <v>0</v>
      </c>
      <c r="F147" s="111"/>
      <c r="G147" s="112" t="s">
        <v>313</v>
      </c>
      <c r="H147" s="112" t="s">
        <v>313</v>
      </c>
      <c r="I147" s="112" t="s">
        <v>313</v>
      </c>
      <c r="J147" s="116">
        <v>0</v>
      </c>
      <c r="K147" s="112" t="s">
        <v>313</v>
      </c>
      <c r="L147" s="112" t="s">
        <v>313</v>
      </c>
      <c r="M147" s="116">
        <v>0</v>
      </c>
      <c r="N147" s="112" t="s">
        <v>313</v>
      </c>
      <c r="O147" s="112" t="s">
        <v>313</v>
      </c>
      <c r="P147" s="116">
        <v>18</v>
      </c>
      <c r="Q147" s="112" t="s">
        <v>313</v>
      </c>
      <c r="R147" s="112" t="s">
        <v>313</v>
      </c>
      <c r="S147" s="112" t="s">
        <v>313</v>
      </c>
      <c r="T147" s="112" t="s">
        <v>313</v>
      </c>
      <c r="U147" s="112" t="s">
        <v>313</v>
      </c>
      <c r="V147" s="112" t="s">
        <v>313</v>
      </c>
      <c r="W147" s="112" t="s">
        <v>313</v>
      </c>
      <c r="X147" s="112" t="s">
        <v>313</v>
      </c>
      <c r="Y147" s="112" t="s">
        <v>313</v>
      </c>
      <c r="Z147" s="116">
        <v>50</v>
      </c>
    </row>
    <row r="148" spans="1:26" ht="42" customHeight="1">
      <c r="A148" s="109" t="s">
        <v>203</v>
      </c>
      <c r="B148" s="112" t="s">
        <v>313</v>
      </c>
      <c r="C148" s="116">
        <v>146</v>
      </c>
      <c r="D148" s="112" t="s">
        <v>313</v>
      </c>
      <c r="E148" s="112" t="s">
        <v>313</v>
      </c>
      <c r="F148" s="112" t="s">
        <v>313</v>
      </c>
      <c r="G148" s="111"/>
      <c r="H148" s="112" t="s">
        <v>313</v>
      </c>
      <c r="I148" s="116">
        <v>34</v>
      </c>
      <c r="J148" s="112" t="s">
        <v>313</v>
      </c>
      <c r="K148" s="112" t="s">
        <v>313</v>
      </c>
      <c r="L148" s="116">
        <v>40</v>
      </c>
      <c r="M148" s="112" t="s">
        <v>313</v>
      </c>
      <c r="N148" s="112" t="s">
        <v>313</v>
      </c>
      <c r="O148" s="116">
        <v>104</v>
      </c>
      <c r="P148" s="112" t="s">
        <v>313</v>
      </c>
      <c r="Q148" s="112" t="s">
        <v>313</v>
      </c>
      <c r="R148" s="116">
        <v>74</v>
      </c>
      <c r="S148" s="116">
        <v>105</v>
      </c>
      <c r="T148" s="112" t="s">
        <v>313</v>
      </c>
      <c r="U148" s="112" t="s">
        <v>313</v>
      </c>
      <c r="V148" s="112" t="s">
        <v>313</v>
      </c>
      <c r="W148" s="112" t="s">
        <v>313</v>
      </c>
      <c r="X148" s="112" t="s">
        <v>313</v>
      </c>
      <c r="Y148" s="112" t="s">
        <v>313</v>
      </c>
      <c r="Z148" s="112" t="s">
        <v>313</v>
      </c>
    </row>
    <row r="149" spans="1:26" ht="42" customHeight="1">
      <c r="A149" s="109" t="s">
        <v>230</v>
      </c>
      <c r="B149" s="116">
        <v>65</v>
      </c>
      <c r="C149" s="112" t="s">
        <v>313</v>
      </c>
      <c r="D149" s="116">
        <v>68</v>
      </c>
      <c r="E149" s="112" t="s">
        <v>313</v>
      </c>
      <c r="F149" s="112" t="s">
        <v>313</v>
      </c>
      <c r="G149" s="112" t="s">
        <v>313</v>
      </c>
      <c r="H149" s="111"/>
      <c r="I149" s="112" t="s">
        <v>313</v>
      </c>
      <c r="J149" s="112" t="s">
        <v>313</v>
      </c>
      <c r="K149" s="112" t="s">
        <v>313</v>
      </c>
      <c r="L149" s="112" t="s">
        <v>313</v>
      </c>
      <c r="M149" s="116">
        <v>17</v>
      </c>
      <c r="N149" s="112" t="s">
        <v>313</v>
      </c>
      <c r="O149" s="116">
        <v>50</v>
      </c>
      <c r="P149" s="112" t="s">
        <v>313</v>
      </c>
      <c r="Q149" s="112" t="s">
        <v>313</v>
      </c>
      <c r="R149" s="112" t="s">
        <v>313</v>
      </c>
      <c r="S149" s="112" t="s">
        <v>313</v>
      </c>
      <c r="T149" s="112" t="s">
        <v>313</v>
      </c>
      <c r="U149" s="112" t="s">
        <v>313</v>
      </c>
      <c r="V149" s="112" t="s">
        <v>313</v>
      </c>
      <c r="W149" s="112" t="s">
        <v>313</v>
      </c>
      <c r="X149" s="112" t="s">
        <v>313</v>
      </c>
      <c r="Y149" s="112" t="s">
        <v>313</v>
      </c>
      <c r="Z149" s="112" t="s">
        <v>313</v>
      </c>
    </row>
    <row r="150" spans="1:26" ht="42" customHeight="1">
      <c r="A150" s="109" t="s">
        <v>121</v>
      </c>
      <c r="B150" s="116">
        <v>118.5</v>
      </c>
      <c r="C150" s="116">
        <v>62.5</v>
      </c>
      <c r="D150" s="116">
        <v>29.666666666666668</v>
      </c>
      <c r="E150" s="112" t="s">
        <v>313</v>
      </c>
      <c r="F150" s="112" t="s">
        <v>313</v>
      </c>
      <c r="G150" s="116">
        <v>91</v>
      </c>
      <c r="H150" s="112" t="s">
        <v>313</v>
      </c>
      <c r="I150" s="111"/>
      <c r="J150" s="112" t="s">
        <v>313</v>
      </c>
      <c r="K150" s="116">
        <v>27</v>
      </c>
      <c r="L150" s="116">
        <v>84.66666666666667</v>
      </c>
      <c r="M150" s="116">
        <v>22.5</v>
      </c>
      <c r="N150" s="116">
        <v>96</v>
      </c>
      <c r="O150" s="116">
        <v>56</v>
      </c>
      <c r="P150" s="116">
        <v>0</v>
      </c>
      <c r="Q150" s="116">
        <v>100.75</v>
      </c>
      <c r="R150" s="116">
        <v>68</v>
      </c>
      <c r="S150" s="116">
        <v>95</v>
      </c>
      <c r="T150" s="116">
        <v>24</v>
      </c>
      <c r="U150" s="116">
        <v>81</v>
      </c>
      <c r="V150" s="116">
        <v>61</v>
      </c>
      <c r="W150" s="112" t="s">
        <v>313</v>
      </c>
      <c r="X150" s="112" t="s">
        <v>313</v>
      </c>
      <c r="Y150" s="116">
        <v>74</v>
      </c>
      <c r="Z150" s="116">
        <v>27</v>
      </c>
    </row>
    <row r="151" spans="1:26" ht="42" customHeight="1">
      <c r="A151" s="109" t="s">
        <v>312</v>
      </c>
      <c r="B151" s="116">
        <v>119</v>
      </c>
      <c r="C151" s="112" t="s">
        <v>313</v>
      </c>
      <c r="D151" s="112" t="s">
        <v>313</v>
      </c>
      <c r="E151" s="116">
        <v>273</v>
      </c>
      <c r="F151" s="116">
        <v>93</v>
      </c>
      <c r="G151" s="112" t="s">
        <v>313</v>
      </c>
      <c r="H151" s="112" t="s">
        <v>313</v>
      </c>
      <c r="I151" s="112" t="s">
        <v>313</v>
      </c>
      <c r="J151" s="111"/>
      <c r="K151" s="112" t="s">
        <v>313</v>
      </c>
      <c r="L151" s="116">
        <v>90</v>
      </c>
      <c r="M151" s="116">
        <v>90</v>
      </c>
      <c r="N151" s="112" t="s">
        <v>313</v>
      </c>
      <c r="O151" s="112" t="s">
        <v>313</v>
      </c>
      <c r="P151" s="116">
        <v>64</v>
      </c>
      <c r="Q151" s="112" t="s">
        <v>313</v>
      </c>
      <c r="R151" s="112" t="s">
        <v>313</v>
      </c>
      <c r="S151" s="112" t="s">
        <v>313</v>
      </c>
      <c r="T151" s="112" t="s">
        <v>313</v>
      </c>
      <c r="U151" s="112" t="s">
        <v>313</v>
      </c>
      <c r="V151" s="112" t="s">
        <v>313</v>
      </c>
      <c r="W151" s="112" t="s">
        <v>313</v>
      </c>
      <c r="X151" s="112" t="s">
        <v>313</v>
      </c>
      <c r="Y151" s="112" t="s">
        <v>313</v>
      </c>
      <c r="Z151" s="116">
        <v>90</v>
      </c>
    </row>
    <row r="152" spans="1:26" ht="42" customHeight="1">
      <c r="A152" s="109" t="s">
        <v>183</v>
      </c>
      <c r="B152" s="112" t="s">
        <v>313</v>
      </c>
      <c r="C152" s="112" t="s">
        <v>313</v>
      </c>
      <c r="D152" s="116">
        <v>56</v>
      </c>
      <c r="E152" s="112" t="s">
        <v>313</v>
      </c>
      <c r="F152" s="112" t="s">
        <v>313</v>
      </c>
      <c r="G152" s="112" t="s">
        <v>313</v>
      </c>
      <c r="H152" s="112" t="s">
        <v>313</v>
      </c>
      <c r="I152" s="116">
        <v>81</v>
      </c>
      <c r="J152" s="112" t="s">
        <v>313</v>
      </c>
      <c r="K152" s="111"/>
      <c r="L152" s="116">
        <v>30</v>
      </c>
      <c r="M152" s="112" t="s">
        <v>313</v>
      </c>
      <c r="N152" s="112" t="s">
        <v>313</v>
      </c>
      <c r="O152" s="112" t="s">
        <v>313</v>
      </c>
      <c r="P152" s="112" t="s">
        <v>313</v>
      </c>
      <c r="Q152" s="116">
        <v>124</v>
      </c>
      <c r="R152" s="112" t="s">
        <v>313</v>
      </c>
      <c r="S152" s="112" t="s">
        <v>313</v>
      </c>
      <c r="T152" s="112" t="s">
        <v>313</v>
      </c>
      <c r="U152" s="112" t="s">
        <v>313</v>
      </c>
      <c r="V152" s="112" t="s">
        <v>313</v>
      </c>
      <c r="W152" s="112" t="s">
        <v>313</v>
      </c>
      <c r="X152" s="112" t="s">
        <v>313</v>
      </c>
      <c r="Y152" s="116">
        <v>127</v>
      </c>
      <c r="Z152" s="112" t="s">
        <v>313</v>
      </c>
    </row>
    <row r="153" spans="1:26" ht="42" customHeight="1">
      <c r="A153" s="109" t="s">
        <v>102</v>
      </c>
      <c r="B153" s="116">
        <v>142.5</v>
      </c>
      <c r="C153" s="116">
        <v>155.5</v>
      </c>
      <c r="D153" s="116">
        <v>434.75</v>
      </c>
      <c r="E153" s="112" t="s">
        <v>313</v>
      </c>
      <c r="F153" s="112" t="s">
        <v>313</v>
      </c>
      <c r="G153" s="116">
        <v>116</v>
      </c>
      <c r="H153" s="112" t="s">
        <v>313</v>
      </c>
      <c r="I153" s="116">
        <v>168.33333333333334</v>
      </c>
      <c r="J153" s="116">
        <v>36</v>
      </c>
      <c r="K153" s="116">
        <v>94</v>
      </c>
      <c r="L153" s="111"/>
      <c r="M153" s="116">
        <v>296.1666666666667</v>
      </c>
      <c r="N153" s="116">
        <v>497</v>
      </c>
      <c r="O153" s="116">
        <v>281.5</v>
      </c>
      <c r="P153" s="116">
        <v>310.25</v>
      </c>
      <c r="Q153" s="116">
        <v>33</v>
      </c>
      <c r="R153" s="116">
        <v>137.33333333333334</v>
      </c>
      <c r="S153" s="116">
        <v>116</v>
      </c>
      <c r="T153" s="116">
        <v>236</v>
      </c>
      <c r="U153" s="116">
        <v>302</v>
      </c>
      <c r="V153" s="116">
        <v>240</v>
      </c>
      <c r="W153" s="112" t="s">
        <v>313</v>
      </c>
      <c r="X153" s="112" t="s">
        <v>313</v>
      </c>
      <c r="Y153" s="116">
        <v>69</v>
      </c>
      <c r="Z153" s="116">
        <v>183.75</v>
      </c>
    </row>
    <row r="154" spans="1:26" ht="42" customHeight="1">
      <c r="A154" s="109" t="s">
        <v>105</v>
      </c>
      <c r="B154" s="116">
        <v>257.25</v>
      </c>
      <c r="C154" s="116">
        <v>0</v>
      </c>
      <c r="D154" s="116">
        <v>316.75</v>
      </c>
      <c r="E154" s="116">
        <v>33</v>
      </c>
      <c r="F154" s="116">
        <v>214</v>
      </c>
      <c r="G154" s="112" t="s">
        <v>313</v>
      </c>
      <c r="H154" s="116">
        <v>396</v>
      </c>
      <c r="I154" s="116">
        <v>202</v>
      </c>
      <c r="J154" s="116">
        <v>69</v>
      </c>
      <c r="K154" s="112" t="s">
        <v>313</v>
      </c>
      <c r="L154" s="116">
        <v>234</v>
      </c>
      <c r="M154" s="111"/>
      <c r="N154" s="116">
        <v>168</v>
      </c>
      <c r="O154" s="116">
        <v>165.66666666666666</v>
      </c>
      <c r="P154" s="116">
        <v>74.33333333333333</v>
      </c>
      <c r="Q154" s="116">
        <v>206.66666666666666</v>
      </c>
      <c r="R154" s="116">
        <v>163</v>
      </c>
      <c r="S154" s="112" t="s">
        <v>313</v>
      </c>
      <c r="T154" s="116">
        <v>303</v>
      </c>
      <c r="U154" s="117">
        <v>550</v>
      </c>
      <c r="V154" s="112" t="s">
        <v>313</v>
      </c>
      <c r="W154" s="116">
        <v>283</v>
      </c>
      <c r="X154" s="116">
        <v>37</v>
      </c>
      <c r="Y154" s="112" t="s">
        <v>313</v>
      </c>
      <c r="Z154" s="116">
        <v>153.75</v>
      </c>
    </row>
    <row r="155" spans="1:26" ht="42" customHeight="1">
      <c r="A155" s="109" t="s">
        <v>198</v>
      </c>
      <c r="B155" s="112" t="s">
        <v>313</v>
      </c>
      <c r="C155" s="112" t="s">
        <v>313</v>
      </c>
      <c r="D155" s="116">
        <v>90</v>
      </c>
      <c r="E155" s="112" t="s">
        <v>313</v>
      </c>
      <c r="F155" s="112" t="s">
        <v>313</v>
      </c>
      <c r="G155" s="112" t="s">
        <v>313</v>
      </c>
      <c r="H155" s="112" t="s">
        <v>313</v>
      </c>
      <c r="I155" s="116">
        <v>140</v>
      </c>
      <c r="J155" s="112" t="s">
        <v>313</v>
      </c>
      <c r="K155" s="112" t="s">
        <v>313</v>
      </c>
      <c r="L155" s="116">
        <v>81</v>
      </c>
      <c r="M155" s="116">
        <v>25</v>
      </c>
      <c r="N155" s="111"/>
      <c r="O155" s="112" t="s">
        <v>313</v>
      </c>
      <c r="P155" s="112" t="s">
        <v>313</v>
      </c>
      <c r="Q155" s="116">
        <v>55</v>
      </c>
      <c r="R155" s="112" t="s">
        <v>313</v>
      </c>
      <c r="S155" s="112" t="s">
        <v>313</v>
      </c>
      <c r="T155" s="112" t="s">
        <v>313</v>
      </c>
      <c r="U155" s="112" t="s">
        <v>313</v>
      </c>
      <c r="V155" s="112" t="s">
        <v>313</v>
      </c>
      <c r="W155" s="112" t="s">
        <v>313</v>
      </c>
      <c r="X155" s="112" t="s">
        <v>313</v>
      </c>
      <c r="Y155" s="112" t="s">
        <v>313</v>
      </c>
      <c r="Z155" s="112" t="s">
        <v>313</v>
      </c>
    </row>
    <row r="156" spans="1:26" ht="42" customHeight="1">
      <c r="A156" s="109" t="s">
        <v>114</v>
      </c>
      <c r="B156" s="116">
        <v>141</v>
      </c>
      <c r="C156" s="116">
        <v>76.5</v>
      </c>
      <c r="D156" s="116">
        <v>80</v>
      </c>
      <c r="E156" s="112" t="s">
        <v>313</v>
      </c>
      <c r="F156" s="112" t="s">
        <v>313</v>
      </c>
      <c r="G156" s="116">
        <v>30</v>
      </c>
      <c r="H156" s="116">
        <v>0</v>
      </c>
      <c r="I156" s="116">
        <v>126</v>
      </c>
      <c r="J156" s="112" t="s">
        <v>313</v>
      </c>
      <c r="K156" s="112" t="s">
        <v>313</v>
      </c>
      <c r="L156" s="116">
        <v>105.5</v>
      </c>
      <c r="M156" s="116">
        <v>136.16666666666666</v>
      </c>
      <c r="N156" s="112" t="s">
        <v>313</v>
      </c>
      <c r="O156" s="111"/>
      <c r="P156" s="116">
        <v>70</v>
      </c>
      <c r="Q156" s="116">
        <v>69.5</v>
      </c>
      <c r="R156" s="116">
        <v>36</v>
      </c>
      <c r="S156" s="116">
        <v>149</v>
      </c>
      <c r="T156" s="112" t="s">
        <v>313</v>
      </c>
      <c r="U156" s="112" t="s">
        <v>313</v>
      </c>
      <c r="V156" s="112" t="s">
        <v>313</v>
      </c>
      <c r="W156" s="116">
        <v>126</v>
      </c>
      <c r="X156" s="116">
        <v>28</v>
      </c>
      <c r="Y156" s="112" t="s">
        <v>313</v>
      </c>
      <c r="Z156" s="116">
        <v>58.5</v>
      </c>
    </row>
    <row r="157" spans="1:26" ht="42" customHeight="1">
      <c r="A157" s="109" t="s">
        <v>124</v>
      </c>
      <c r="B157" s="116">
        <v>82.33333333333333</v>
      </c>
      <c r="C157" s="116">
        <v>205</v>
      </c>
      <c r="D157" s="112" t="s">
        <v>313</v>
      </c>
      <c r="E157" s="116">
        <v>287</v>
      </c>
      <c r="F157" s="116">
        <v>30</v>
      </c>
      <c r="G157" s="112" t="s">
        <v>313</v>
      </c>
      <c r="H157" s="112" t="s">
        <v>313</v>
      </c>
      <c r="I157" s="116">
        <v>178</v>
      </c>
      <c r="J157" s="116">
        <v>53</v>
      </c>
      <c r="K157" s="112" t="s">
        <v>313</v>
      </c>
      <c r="L157" s="116">
        <v>115.75</v>
      </c>
      <c r="M157" s="116">
        <v>74.33333333333333</v>
      </c>
      <c r="N157" s="112" t="s">
        <v>313</v>
      </c>
      <c r="O157" s="116">
        <v>89.5</v>
      </c>
      <c r="P157" s="111"/>
      <c r="Q157" s="116">
        <v>90.5</v>
      </c>
      <c r="R157" s="116">
        <v>90</v>
      </c>
      <c r="S157" s="112" t="s">
        <v>313</v>
      </c>
      <c r="T157" s="112" t="s">
        <v>313</v>
      </c>
      <c r="U157" s="116">
        <v>100</v>
      </c>
      <c r="V157" s="112" t="s">
        <v>313</v>
      </c>
      <c r="W157" s="116">
        <v>14</v>
      </c>
      <c r="X157" s="116">
        <v>54</v>
      </c>
      <c r="Y157" s="112" t="s">
        <v>313</v>
      </c>
      <c r="Z157" s="116">
        <v>85.75</v>
      </c>
    </row>
    <row r="158" spans="1:26" ht="42" customHeight="1">
      <c r="A158" s="109" t="s">
        <v>113</v>
      </c>
      <c r="B158" s="112" t="s">
        <v>313</v>
      </c>
      <c r="C158" s="116">
        <v>142</v>
      </c>
      <c r="D158" s="116">
        <v>186</v>
      </c>
      <c r="E158" s="112" t="s">
        <v>313</v>
      </c>
      <c r="F158" s="112" t="s">
        <v>313</v>
      </c>
      <c r="G158" s="112" t="s">
        <v>313</v>
      </c>
      <c r="H158" s="112" t="s">
        <v>313</v>
      </c>
      <c r="I158" s="116">
        <v>115.25</v>
      </c>
      <c r="J158" s="112" t="s">
        <v>313</v>
      </c>
      <c r="K158" s="116">
        <v>115</v>
      </c>
      <c r="L158" s="116">
        <v>116.33333333333333</v>
      </c>
      <c r="M158" s="116">
        <v>115.33333333333333</v>
      </c>
      <c r="N158" s="116">
        <v>17</v>
      </c>
      <c r="O158" s="116">
        <v>70.5</v>
      </c>
      <c r="P158" s="116">
        <v>179.5</v>
      </c>
      <c r="Q158" s="111"/>
      <c r="R158" s="112" t="s">
        <v>313</v>
      </c>
      <c r="S158" s="112" t="s">
        <v>313</v>
      </c>
      <c r="T158" s="116">
        <v>188</v>
      </c>
      <c r="U158" s="116">
        <v>155</v>
      </c>
      <c r="V158" s="112" t="s">
        <v>313</v>
      </c>
      <c r="W158" s="112" t="s">
        <v>313</v>
      </c>
      <c r="X158" s="112" t="s">
        <v>313</v>
      </c>
      <c r="Y158" s="116">
        <v>15</v>
      </c>
      <c r="Z158" s="116">
        <v>22</v>
      </c>
    </row>
    <row r="159" spans="1:26" ht="42" customHeight="1">
      <c r="A159" s="109" t="s">
        <v>125</v>
      </c>
      <c r="B159" s="116">
        <v>0</v>
      </c>
      <c r="C159" s="116">
        <v>147</v>
      </c>
      <c r="D159" s="112" t="s">
        <v>313</v>
      </c>
      <c r="E159" s="112" t="s">
        <v>313</v>
      </c>
      <c r="F159" s="112" t="s">
        <v>313</v>
      </c>
      <c r="G159" s="116">
        <v>98</v>
      </c>
      <c r="H159" s="112" t="s">
        <v>313</v>
      </c>
      <c r="I159" s="116">
        <v>152</v>
      </c>
      <c r="J159" s="112" t="s">
        <v>313</v>
      </c>
      <c r="K159" s="112" t="s">
        <v>313</v>
      </c>
      <c r="L159" s="116">
        <v>120</v>
      </c>
      <c r="M159" s="116">
        <v>101</v>
      </c>
      <c r="N159" s="112" t="s">
        <v>313</v>
      </c>
      <c r="O159" s="116">
        <v>171.5</v>
      </c>
      <c r="P159" s="116">
        <v>60</v>
      </c>
      <c r="Q159" s="112" t="s">
        <v>313</v>
      </c>
      <c r="R159" s="111"/>
      <c r="S159" s="116">
        <v>263</v>
      </c>
      <c r="T159" s="116">
        <v>87</v>
      </c>
      <c r="U159" s="112" t="s">
        <v>313</v>
      </c>
      <c r="V159" s="112" t="s">
        <v>313</v>
      </c>
      <c r="W159" s="112" t="s">
        <v>313</v>
      </c>
      <c r="X159" s="112" t="s">
        <v>313</v>
      </c>
      <c r="Y159" s="112" t="s">
        <v>313</v>
      </c>
      <c r="Z159" s="112" t="s">
        <v>313</v>
      </c>
    </row>
    <row r="160" spans="1:26" ht="42" customHeight="1">
      <c r="A160" s="109" t="s">
        <v>175</v>
      </c>
      <c r="B160" s="112" t="s">
        <v>313</v>
      </c>
      <c r="C160" s="116">
        <v>111</v>
      </c>
      <c r="D160" s="112" t="s">
        <v>313</v>
      </c>
      <c r="E160" s="112" t="s">
        <v>313</v>
      </c>
      <c r="F160" s="112" t="s">
        <v>313</v>
      </c>
      <c r="G160" s="116">
        <v>0</v>
      </c>
      <c r="H160" s="112" t="s">
        <v>313</v>
      </c>
      <c r="I160" s="116">
        <v>68</v>
      </c>
      <c r="J160" s="112" t="s">
        <v>313</v>
      </c>
      <c r="K160" s="112" t="s">
        <v>313</v>
      </c>
      <c r="L160" s="116">
        <v>132</v>
      </c>
      <c r="M160" s="112" t="s">
        <v>313</v>
      </c>
      <c r="N160" s="112" t="s">
        <v>313</v>
      </c>
      <c r="O160" s="116">
        <v>166</v>
      </c>
      <c r="P160" s="112" t="s">
        <v>313</v>
      </c>
      <c r="Q160" s="112" t="s">
        <v>313</v>
      </c>
      <c r="R160" s="116">
        <v>58</v>
      </c>
      <c r="S160" s="111"/>
      <c r="T160" s="112" t="s">
        <v>313</v>
      </c>
      <c r="U160" s="112" t="s">
        <v>313</v>
      </c>
      <c r="V160" s="112" t="s">
        <v>313</v>
      </c>
      <c r="W160" s="112" t="s">
        <v>313</v>
      </c>
      <c r="X160" s="112" t="s">
        <v>313</v>
      </c>
      <c r="Y160" s="112" t="s">
        <v>313</v>
      </c>
      <c r="Z160" s="112" t="s">
        <v>313</v>
      </c>
    </row>
    <row r="161" spans="1:26" ht="42" customHeight="1">
      <c r="A161" s="109" t="s">
        <v>139</v>
      </c>
      <c r="B161" s="112" t="s">
        <v>313</v>
      </c>
      <c r="C161" s="112" t="s">
        <v>313</v>
      </c>
      <c r="D161" s="112" t="s">
        <v>313</v>
      </c>
      <c r="E161" s="112" t="s">
        <v>313</v>
      </c>
      <c r="F161" s="112" t="s">
        <v>313</v>
      </c>
      <c r="G161" s="112" t="s">
        <v>313</v>
      </c>
      <c r="H161" s="112" t="s">
        <v>313</v>
      </c>
      <c r="I161" s="116">
        <v>50</v>
      </c>
      <c r="J161" s="112" t="s">
        <v>313</v>
      </c>
      <c r="K161" s="112" t="s">
        <v>313</v>
      </c>
      <c r="L161" s="116">
        <v>164</v>
      </c>
      <c r="M161" s="116">
        <v>531</v>
      </c>
      <c r="N161" s="112" t="s">
        <v>313</v>
      </c>
      <c r="O161" s="112" t="s">
        <v>313</v>
      </c>
      <c r="P161" s="112" t="s">
        <v>313</v>
      </c>
      <c r="Q161" s="116">
        <v>251</v>
      </c>
      <c r="R161" s="116">
        <v>316</v>
      </c>
      <c r="S161" s="112" t="s">
        <v>313</v>
      </c>
      <c r="T161" s="111"/>
      <c r="U161" s="112" t="s">
        <v>313</v>
      </c>
      <c r="V161" s="112" t="s">
        <v>313</v>
      </c>
      <c r="W161" s="112" t="s">
        <v>313</v>
      </c>
      <c r="X161" s="112" t="s">
        <v>313</v>
      </c>
      <c r="Y161" s="112" t="s">
        <v>313</v>
      </c>
      <c r="Z161" s="112" t="s">
        <v>313</v>
      </c>
    </row>
    <row r="162" spans="1:26" ht="42" customHeight="1">
      <c r="A162" s="109" t="s">
        <v>188</v>
      </c>
      <c r="B162" s="112" t="s">
        <v>313</v>
      </c>
      <c r="C162" s="112" t="s">
        <v>313</v>
      </c>
      <c r="D162" s="116">
        <v>0</v>
      </c>
      <c r="E162" s="112" t="s">
        <v>313</v>
      </c>
      <c r="F162" s="112" t="s">
        <v>313</v>
      </c>
      <c r="G162" s="112" t="s">
        <v>313</v>
      </c>
      <c r="H162" s="112" t="s">
        <v>313</v>
      </c>
      <c r="I162" s="116">
        <v>23</v>
      </c>
      <c r="J162" s="112" t="s">
        <v>313</v>
      </c>
      <c r="K162" s="112" t="s">
        <v>313</v>
      </c>
      <c r="L162" s="116">
        <v>76.5</v>
      </c>
      <c r="M162" s="116">
        <v>96</v>
      </c>
      <c r="N162" s="112" t="s">
        <v>313</v>
      </c>
      <c r="O162" s="112" t="s">
        <v>313</v>
      </c>
      <c r="P162" s="116">
        <v>74.5</v>
      </c>
      <c r="Q162" s="116">
        <v>195</v>
      </c>
      <c r="R162" s="112" t="s">
        <v>313</v>
      </c>
      <c r="S162" s="112" t="s">
        <v>313</v>
      </c>
      <c r="T162" s="112" t="s">
        <v>313</v>
      </c>
      <c r="U162" s="111"/>
      <c r="V162" s="116">
        <v>38</v>
      </c>
      <c r="W162" s="112" t="s">
        <v>313</v>
      </c>
      <c r="X162" s="112" t="s">
        <v>313</v>
      </c>
      <c r="Y162" s="112" t="s">
        <v>313</v>
      </c>
      <c r="Z162" s="116">
        <v>37</v>
      </c>
    </row>
    <row r="163" spans="1:26" ht="42" customHeight="1">
      <c r="A163" s="109" t="s">
        <v>157</v>
      </c>
      <c r="B163" s="112" t="s">
        <v>313</v>
      </c>
      <c r="C163" s="112" t="s">
        <v>313</v>
      </c>
      <c r="D163" s="116">
        <v>110</v>
      </c>
      <c r="E163" s="112" t="s">
        <v>313</v>
      </c>
      <c r="F163" s="112" t="s">
        <v>313</v>
      </c>
      <c r="G163" s="112" t="s">
        <v>313</v>
      </c>
      <c r="H163" s="112" t="s">
        <v>313</v>
      </c>
      <c r="I163" s="116">
        <v>52</v>
      </c>
      <c r="J163" s="112" t="s">
        <v>313</v>
      </c>
      <c r="K163" s="112" t="s">
        <v>313</v>
      </c>
      <c r="L163" s="116">
        <v>88</v>
      </c>
      <c r="M163" s="112" t="s">
        <v>313</v>
      </c>
      <c r="N163" s="112" t="s">
        <v>313</v>
      </c>
      <c r="O163" s="112" t="s">
        <v>313</v>
      </c>
      <c r="P163" s="112" t="s">
        <v>313</v>
      </c>
      <c r="Q163" s="112" t="s">
        <v>313</v>
      </c>
      <c r="R163" s="112" t="s">
        <v>313</v>
      </c>
      <c r="S163" s="112" t="s">
        <v>313</v>
      </c>
      <c r="T163" s="112" t="s">
        <v>313</v>
      </c>
      <c r="U163" s="116">
        <v>0</v>
      </c>
      <c r="V163" s="111"/>
      <c r="W163" s="112" t="s">
        <v>313</v>
      </c>
      <c r="X163" s="112" t="s">
        <v>313</v>
      </c>
      <c r="Y163" s="112" t="s">
        <v>313</v>
      </c>
      <c r="Z163" s="116">
        <v>0</v>
      </c>
    </row>
    <row r="164" spans="1:26" ht="42" customHeight="1">
      <c r="A164" s="109" t="s">
        <v>172</v>
      </c>
      <c r="B164" s="116">
        <v>0</v>
      </c>
      <c r="C164" s="112" t="s">
        <v>313</v>
      </c>
      <c r="D164" s="112" t="s">
        <v>313</v>
      </c>
      <c r="E164" s="112" t="s">
        <v>313</v>
      </c>
      <c r="F164" s="112" t="s">
        <v>313</v>
      </c>
      <c r="G164" s="112" t="s">
        <v>313</v>
      </c>
      <c r="H164" s="112" t="s">
        <v>313</v>
      </c>
      <c r="I164" s="112" t="s">
        <v>313</v>
      </c>
      <c r="J164" s="112" t="s">
        <v>313</v>
      </c>
      <c r="K164" s="112" t="s">
        <v>313</v>
      </c>
      <c r="L164" s="112" t="s">
        <v>313</v>
      </c>
      <c r="M164" s="116">
        <v>50</v>
      </c>
      <c r="N164" s="112" t="s">
        <v>313</v>
      </c>
      <c r="O164" s="116">
        <v>67</v>
      </c>
      <c r="P164" s="116">
        <v>110</v>
      </c>
      <c r="Q164" s="112" t="s">
        <v>313</v>
      </c>
      <c r="R164" s="112" t="s">
        <v>313</v>
      </c>
      <c r="S164" s="112" t="s">
        <v>313</v>
      </c>
      <c r="T164" s="112" t="s">
        <v>313</v>
      </c>
      <c r="U164" s="112" t="s">
        <v>313</v>
      </c>
      <c r="V164" s="112" t="s">
        <v>313</v>
      </c>
      <c r="W164" s="111"/>
      <c r="X164" s="112" t="s">
        <v>313</v>
      </c>
      <c r="Y164" s="112" t="s">
        <v>313</v>
      </c>
      <c r="Z164" s="112" t="s">
        <v>313</v>
      </c>
    </row>
    <row r="165" spans="1:26" ht="42" customHeight="1">
      <c r="A165" s="109" t="s">
        <v>224</v>
      </c>
      <c r="B165" s="112" t="s">
        <v>313</v>
      </c>
      <c r="C165" s="116">
        <v>55</v>
      </c>
      <c r="D165" s="112" t="s">
        <v>313</v>
      </c>
      <c r="E165" s="112" t="s">
        <v>313</v>
      </c>
      <c r="F165" s="112" t="s">
        <v>313</v>
      </c>
      <c r="G165" s="112" t="s">
        <v>313</v>
      </c>
      <c r="H165" s="112" t="s">
        <v>313</v>
      </c>
      <c r="I165" s="112" t="s">
        <v>313</v>
      </c>
      <c r="J165" s="112" t="s">
        <v>313</v>
      </c>
      <c r="K165" s="112" t="s">
        <v>313</v>
      </c>
      <c r="L165" s="112" t="s">
        <v>313</v>
      </c>
      <c r="M165" s="116">
        <v>15</v>
      </c>
      <c r="N165" s="112" t="s">
        <v>313</v>
      </c>
      <c r="O165" s="116">
        <v>0</v>
      </c>
      <c r="P165" s="116">
        <v>90</v>
      </c>
      <c r="Q165" s="112" t="s">
        <v>313</v>
      </c>
      <c r="R165" s="112" t="s">
        <v>313</v>
      </c>
      <c r="S165" s="112" t="s">
        <v>313</v>
      </c>
      <c r="T165" s="112" t="s">
        <v>313</v>
      </c>
      <c r="U165" s="112" t="s">
        <v>313</v>
      </c>
      <c r="V165" s="112" t="s">
        <v>313</v>
      </c>
      <c r="W165" s="112" t="s">
        <v>313</v>
      </c>
      <c r="X165" s="111"/>
      <c r="Y165" s="112" t="s">
        <v>313</v>
      </c>
      <c r="Z165" s="116">
        <v>0</v>
      </c>
    </row>
    <row r="166" spans="1:26" ht="42" customHeight="1">
      <c r="A166" s="109" t="s">
        <v>152</v>
      </c>
      <c r="B166" s="112" t="s">
        <v>313</v>
      </c>
      <c r="C166" s="112" t="s">
        <v>313</v>
      </c>
      <c r="D166" s="116">
        <v>35</v>
      </c>
      <c r="E166" s="112" t="s">
        <v>313</v>
      </c>
      <c r="F166" s="112" t="s">
        <v>313</v>
      </c>
      <c r="G166" s="112" t="s">
        <v>313</v>
      </c>
      <c r="H166" s="112" t="s">
        <v>313</v>
      </c>
      <c r="I166" s="116">
        <v>53</v>
      </c>
      <c r="J166" s="112" t="s">
        <v>313</v>
      </c>
      <c r="K166" s="116">
        <v>66</v>
      </c>
      <c r="L166" s="116">
        <v>32</v>
      </c>
      <c r="M166" s="112" t="s">
        <v>313</v>
      </c>
      <c r="N166" s="112" t="s">
        <v>313</v>
      </c>
      <c r="O166" s="112" t="s">
        <v>313</v>
      </c>
      <c r="P166" s="112" t="s">
        <v>313</v>
      </c>
      <c r="Q166" s="116">
        <v>16</v>
      </c>
      <c r="R166" s="112" t="s">
        <v>313</v>
      </c>
      <c r="S166" s="112" t="s">
        <v>313</v>
      </c>
      <c r="T166" s="112" t="s">
        <v>313</v>
      </c>
      <c r="U166" s="112" t="s">
        <v>313</v>
      </c>
      <c r="V166" s="112" t="s">
        <v>313</v>
      </c>
      <c r="W166" s="112" t="s">
        <v>313</v>
      </c>
      <c r="X166" s="112" t="s">
        <v>313</v>
      </c>
      <c r="Y166" s="111"/>
      <c r="Z166" s="112" t="s">
        <v>313</v>
      </c>
    </row>
    <row r="167" spans="1:26" ht="42" customHeight="1">
      <c r="A167" s="109" t="s">
        <v>142</v>
      </c>
      <c r="B167" s="116">
        <v>55.5</v>
      </c>
      <c r="C167" s="116">
        <v>73</v>
      </c>
      <c r="D167" s="116">
        <v>138.75</v>
      </c>
      <c r="E167" s="116">
        <v>90</v>
      </c>
      <c r="F167" s="116">
        <v>155</v>
      </c>
      <c r="G167" s="112" t="s">
        <v>313</v>
      </c>
      <c r="H167" s="112" t="s">
        <v>313</v>
      </c>
      <c r="I167" s="116">
        <v>15.5</v>
      </c>
      <c r="J167" s="116">
        <v>141</v>
      </c>
      <c r="K167" s="112" t="s">
        <v>313</v>
      </c>
      <c r="L167" s="116">
        <v>55</v>
      </c>
      <c r="M167" s="116">
        <v>122.25</v>
      </c>
      <c r="N167" s="112" t="s">
        <v>313</v>
      </c>
      <c r="O167" s="116">
        <v>132</v>
      </c>
      <c r="P167" s="116">
        <v>62.75</v>
      </c>
      <c r="Q167" s="116">
        <v>35</v>
      </c>
      <c r="R167" s="112" t="s">
        <v>313</v>
      </c>
      <c r="S167" s="112" t="s">
        <v>313</v>
      </c>
      <c r="T167" s="112" t="s">
        <v>313</v>
      </c>
      <c r="U167" s="116">
        <v>37.5</v>
      </c>
      <c r="V167" s="116">
        <v>56</v>
      </c>
      <c r="W167" s="112" t="s">
        <v>313</v>
      </c>
      <c r="X167" s="116">
        <v>25</v>
      </c>
      <c r="Y167" s="112" t="s">
        <v>313</v>
      </c>
      <c r="Z167" s="111"/>
    </row>
    <row r="168" ht="12.75"/>
    <row r="169" spans="1:26" ht="42" customHeight="1">
      <c r="A169" s="147" t="s">
        <v>318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</row>
    <row r="170" spans="2:26" ht="42" customHeight="1">
      <c r="B170" s="110" t="s">
        <v>133</v>
      </c>
      <c r="C170" s="110" t="s">
        <v>195</v>
      </c>
      <c r="D170" s="110" t="s">
        <v>132</v>
      </c>
      <c r="E170" s="110" t="s">
        <v>209</v>
      </c>
      <c r="F170" s="110" t="s">
        <v>236</v>
      </c>
      <c r="G170" s="110" t="s">
        <v>203</v>
      </c>
      <c r="H170" s="110" t="s">
        <v>230</v>
      </c>
      <c r="I170" s="110" t="s">
        <v>121</v>
      </c>
      <c r="J170" s="110" t="s">
        <v>312</v>
      </c>
      <c r="K170" s="110" t="s">
        <v>183</v>
      </c>
      <c r="L170" s="110" t="s">
        <v>102</v>
      </c>
      <c r="M170" s="110" t="s">
        <v>105</v>
      </c>
      <c r="N170" s="110" t="s">
        <v>198</v>
      </c>
      <c r="O170" s="110" t="s">
        <v>114</v>
      </c>
      <c r="P170" s="110" t="s">
        <v>124</v>
      </c>
      <c r="Q170" s="110" t="s">
        <v>113</v>
      </c>
      <c r="R170" s="110" t="s">
        <v>125</v>
      </c>
      <c r="S170" s="110" t="s">
        <v>175</v>
      </c>
      <c r="T170" s="110" t="s">
        <v>139</v>
      </c>
      <c r="U170" s="110" t="s">
        <v>188</v>
      </c>
      <c r="V170" s="110" t="s">
        <v>157</v>
      </c>
      <c r="W170" s="110" t="s">
        <v>172</v>
      </c>
      <c r="X170" s="110" t="s">
        <v>224</v>
      </c>
      <c r="Y170" s="110" t="s">
        <v>152</v>
      </c>
      <c r="Z170" s="110" t="s">
        <v>142</v>
      </c>
    </row>
    <row r="171" spans="1:26" ht="42" customHeight="1">
      <c r="A171" s="109" t="s">
        <v>133</v>
      </c>
      <c r="B171" s="111"/>
      <c r="C171" s="112" t="s">
        <v>313</v>
      </c>
      <c r="D171" s="118">
        <v>48</v>
      </c>
      <c r="E171" s="118">
        <v>36</v>
      </c>
      <c r="F171" s="118">
        <v>93</v>
      </c>
      <c r="G171" s="112" t="s">
        <v>313</v>
      </c>
      <c r="H171" s="118">
        <v>-65</v>
      </c>
      <c r="I171" s="118">
        <v>29</v>
      </c>
      <c r="J171" s="118">
        <v>-75</v>
      </c>
      <c r="K171" s="112" t="s">
        <v>313</v>
      </c>
      <c r="L171" s="118">
        <v>-81.5</v>
      </c>
      <c r="M171" s="118">
        <v>-175.25</v>
      </c>
      <c r="N171" s="112" t="s">
        <v>313</v>
      </c>
      <c r="O171" s="118">
        <v>-95.5</v>
      </c>
      <c r="P171" s="118">
        <v>-6.333333333333333</v>
      </c>
      <c r="Q171" s="112" t="s">
        <v>313</v>
      </c>
      <c r="R171" s="118">
        <v>0</v>
      </c>
      <c r="S171" s="112" t="s">
        <v>313</v>
      </c>
      <c r="T171" s="112" t="s">
        <v>313</v>
      </c>
      <c r="U171" s="112" t="s">
        <v>313</v>
      </c>
      <c r="V171" s="112" t="s">
        <v>313</v>
      </c>
      <c r="W171" s="118">
        <v>70</v>
      </c>
      <c r="X171" s="112" t="s">
        <v>313</v>
      </c>
      <c r="Y171" s="112" t="s">
        <v>313</v>
      </c>
      <c r="Z171" s="118">
        <v>128.5</v>
      </c>
    </row>
    <row r="172" spans="1:26" ht="42" customHeight="1">
      <c r="A172" s="109" t="s">
        <v>195</v>
      </c>
      <c r="B172" s="112" t="s">
        <v>313</v>
      </c>
      <c r="C172" s="111"/>
      <c r="D172" s="112" t="s">
        <v>313</v>
      </c>
      <c r="E172" s="112" t="s">
        <v>313</v>
      </c>
      <c r="F172" s="112" t="s">
        <v>313</v>
      </c>
      <c r="G172" s="118">
        <v>-125</v>
      </c>
      <c r="H172" s="112" t="s">
        <v>313</v>
      </c>
      <c r="I172" s="118">
        <v>-29</v>
      </c>
      <c r="J172" s="112" t="s">
        <v>313</v>
      </c>
      <c r="K172" s="112" t="s">
        <v>313</v>
      </c>
      <c r="L172" s="118">
        <v>-155.5</v>
      </c>
      <c r="M172" s="118">
        <v>0</v>
      </c>
      <c r="N172" s="112" t="s">
        <v>313</v>
      </c>
      <c r="O172" s="118">
        <v>-59.5</v>
      </c>
      <c r="P172" s="118">
        <v>-136</v>
      </c>
      <c r="Q172" s="118">
        <v>-64</v>
      </c>
      <c r="R172" s="118">
        <v>-78</v>
      </c>
      <c r="S172" s="118">
        <v>-95</v>
      </c>
      <c r="T172" s="112" t="s">
        <v>313</v>
      </c>
      <c r="U172" s="112" t="s">
        <v>313</v>
      </c>
      <c r="V172" s="112" t="s">
        <v>313</v>
      </c>
      <c r="W172" s="112" t="s">
        <v>313</v>
      </c>
      <c r="X172" s="118">
        <v>-55</v>
      </c>
      <c r="Y172" s="112" t="s">
        <v>313</v>
      </c>
      <c r="Z172" s="118">
        <v>-73</v>
      </c>
    </row>
    <row r="173" spans="1:26" ht="42" customHeight="1">
      <c r="A173" s="109" t="s">
        <v>132</v>
      </c>
      <c r="B173" s="118">
        <v>-48</v>
      </c>
      <c r="C173" s="112" t="s">
        <v>313</v>
      </c>
      <c r="D173" s="111"/>
      <c r="E173" s="112" t="s">
        <v>313</v>
      </c>
      <c r="F173" s="112" t="s">
        <v>313</v>
      </c>
      <c r="G173" s="112" t="s">
        <v>313</v>
      </c>
      <c r="H173" s="118">
        <v>104</v>
      </c>
      <c r="I173" s="118">
        <v>17</v>
      </c>
      <c r="J173" s="112" t="s">
        <v>313</v>
      </c>
      <c r="K173" s="118">
        <v>54</v>
      </c>
      <c r="L173" s="118">
        <v>-350</v>
      </c>
      <c r="M173" s="118">
        <v>-191.25</v>
      </c>
      <c r="N173" s="118">
        <v>-65</v>
      </c>
      <c r="O173" s="118">
        <v>-14.333333333333334</v>
      </c>
      <c r="P173" s="112" t="s">
        <v>313</v>
      </c>
      <c r="Q173" s="118">
        <v>-146</v>
      </c>
      <c r="R173" s="112" t="s">
        <v>313</v>
      </c>
      <c r="S173" s="112" t="s">
        <v>313</v>
      </c>
      <c r="T173" s="112" t="s">
        <v>313</v>
      </c>
      <c r="U173" s="118">
        <v>143</v>
      </c>
      <c r="V173" s="118">
        <v>3</v>
      </c>
      <c r="W173" s="112" t="s">
        <v>313</v>
      </c>
      <c r="X173" s="112" t="s">
        <v>313</v>
      </c>
      <c r="Y173" s="118">
        <v>3</v>
      </c>
      <c r="Z173" s="118">
        <v>18</v>
      </c>
    </row>
    <row r="174" spans="1:26" ht="42" customHeight="1">
      <c r="A174" s="109" t="s">
        <v>209</v>
      </c>
      <c r="B174" s="118">
        <v>-36</v>
      </c>
      <c r="C174" s="112" t="s">
        <v>313</v>
      </c>
      <c r="D174" s="112" t="s">
        <v>313</v>
      </c>
      <c r="E174" s="111"/>
      <c r="F174" s="118">
        <v>0</v>
      </c>
      <c r="G174" s="112" t="s">
        <v>313</v>
      </c>
      <c r="H174" s="112" t="s">
        <v>313</v>
      </c>
      <c r="I174" s="112" t="s">
        <v>313</v>
      </c>
      <c r="J174" s="118">
        <v>-218</v>
      </c>
      <c r="K174" s="112" t="s">
        <v>313</v>
      </c>
      <c r="L174" s="112" t="s">
        <v>313</v>
      </c>
      <c r="M174" s="118">
        <v>57</v>
      </c>
      <c r="N174" s="112" t="s">
        <v>313</v>
      </c>
      <c r="O174" s="112" t="s">
        <v>313</v>
      </c>
      <c r="P174" s="118">
        <v>-259</v>
      </c>
      <c r="Q174" s="112" t="s">
        <v>313</v>
      </c>
      <c r="R174" s="112" t="s">
        <v>313</v>
      </c>
      <c r="S174" s="112" t="s">
        <v>313</v>
      </c>
      <c r="T174" s="112" t="s">
        <v>313</v>
      </c>
      <c r="U174" s="112" t="s">
        <v>313</v>
      </c>
      <c r="V174" s="112" t="s">
        <v>313</v>
      </c>
      <c r="W174" s="112" t="s">
        <v>313</v>
      </c>
      <c r="X174" s="112" t="s">
        <v>313</v>
      </c>
      <c r="Y174" s="112" t="s">
        <v>313</v>
      </c>
      <c r="Z174" s="118">
        <v>1</v>
      </c>
    </row>
    <row r="175" spans="1:26" ht="42" customHeight="1">
      <c r="A175" s="109" t="s">
        <v>236</v>
      </c>
      <c r="B175" s="118">
        <v>-93</v>
      </c>
      <c r="C175" s="112" t="s">
        <v>313</v>
      </c>
      <c r="D175" s="112" t="s">
        <v>313</v>
      </c>
      <c r="E175" s="118">
        <v>0</v>
      </c>
      <c r="F175" s="111"/>
      <c r="G175" s="112" t="s">
        <v>313</v>
      </c>
      <c r="H175" s="112" t="s">
        <v>313</v>
      </c>
      <c r="I175" s="112" t="s">
        <v>313</v>
      </c>
      <c r="J175" s="118">
        <v>-93</v>
      </c>
      <c r="K175" s="112" t="s">
        <v>313</v>
      </c>
      <c r="L175" s="112" t="s">
        <v>313</v>
      </c>
      <c r="M175" s="118">
        <v>-214</v>
      </c>
      <c r="N175" s="112" t="s">
        <v>313</v>
      </c>
      <c r="O175" s="112" t="s">
        <v>313</v>
      </c>
      <c r="P175" s="118">
        <v>-12</v>
      </c>
      <c r="Q175" s="112" t="s">
        <v>313</v>
      </c>
      <c r="R175" s="112" t="s">
        <v>313</v>
      </c>
      <c r="S175" s="112" t="s">
        <v>313</v>
      </c>
      <c r="T175" s="112" t="s">
        <v>313</v>
      </c>
      <c r="U175" s="112" t="s">
        <v>313</v>
      </c>
      <c r="V175" s="112" t="s">
        <v>313</v>
      </c>
      <c r="W175" s="112" t="s">
        <v>313</v>
      </c>
      <c r="X175" s="112" t="s">
        <v>313</v>
      </c>
      <c r="Y175" s="112" t="s">
        <v>313</v>
      </c>
      <c r="Z175" s="118">
        <v>-105</v>
      </c>
    </row>
    <row r="176" spans="1:26" ht="42" customHeight="1">
      <c r="A176" s="109" t="s">
        <v>203</v>
      </c>
      <c r="B176" s="112" t="s">
        <v>313</v>
      </c>
      <c r="C176" s="118">
        <v>125</v>
      </c>
      <c r="D176" s="112" t="s">
        <v>313</v>
      </c>
      <c r="E176" s="112" t="s">
        <v>313</v>
      </c>
      <c r="F176" s="112" t="s">
        <v>313</v>
      </c>
      <c r="G176" s="111"/>
      <c r="H176" s="112" t="s">
        <v>313</v>
      </c>
      <c r="I176" s="118">
        <v>-57</v>
      </c>
      <c r="J176" s="112" t="s">
        <v>313</v>
      </c>
      <c r="K176" s="112" t="s">
        <v>313</v>
      </c>
      <c r="L176" s="118">
        <v>-76</v>
      </c>
      <c r="M176" s="112" t="s">
        <v>313</v>
      </c>
      <c r="N176" s="112" t="s">
        <v>313</v>
      </c>
      <c r="O176" s="118">
        <v>74</v>
      </c>
      <c r="P176" s="112" t="s">
        <v>313</v>
      </c>
      <c r="Q176" s="112" t="s">
        <v>313</v>
      </c>
      <c r="R176" s="118">
        <v>-24</v>
      </c>
      <c r="S176" s="118">
        <v>105</v>
      </c>
      <c r="T176" s="112" t="s">
        <v>313</v>
      </c>
      <c r="U176" s="112" t="s">
        <v>313</v>
      </c>
      <c r="V176" s="112" t="s">
        <v>313</v>
      </c>
      <c r="W176" s="112" t="s">
        <v>313</v>
      </c>
      <c r="X176" s="112" t="s">
        <v>313</v>
      </c>
      <c r="Y176" s="112" t="s">
        <v>313</v>
      </c>
      <c r="Z176" s="112" t="s">
        <v>313</v>
      </c>
    </row>
    <row r="177" spans="1:26" ht="42" customHeight="1">
      <c r="A177" s="109" t="s">
        <v>230</v>
      </c>
      <c r="B177" s="118">
        <v>65</v>
      </c>
      <c r="C177" s="112" t="s">
        <v>313</v>
      </c>
      <c r="D177" s="118">
        <v>-104</v>
      </c>
      <c r="E177" s="112" t="s">
        <v>313</v>
      </c>
      <c r="F177" s="112" t="s">
        <v>313</v>
      </c>
      <c r="G177" s="112" t="s">
        <v>313</v>
      </c>
      <c r="H177" s="111"/>
      <c r="I177" s="112" t="s">
        <v>313</v>
      </c>
      <c r="J177" s="112" t="s">
        <v>313</v>
      </c>
      <c r="K177" s="112" t="s">
        <v>313</v>
      </c>
      <c r="L177" s="112" t="s">
        <v>313</v>
      </c>
      <c r="M177" s="118">
        <v>-379</v>
      </c>
      <c r="N177" s="112" t="s">
        <v>313</v>
      </c>
      <c r="O177" s="118">
        <v>50</v>
      </c>
      <c r="P177" s="112" t="s">
        <v>313</v>
      </c>
      <c r="Q177" s="112" t="s">
        <v>313</v>
      </c>
      <c r="R177" s="112" t="s">
        <v>313</v>
      </c>
      <c r="S177" s="112" t="s">
        <v>313</v>
      </c>
      <c r="T177" s="112" t="s">
        <v>313</v>
      </c>
      <c r="U177" s="112" t="s">
        <v>313</v>
      </c>
      <c r="V177" s="112" t="s">
        <v>313</v>
      </c>
      <c r="W177" s="112" t="s">
        <v>313</v>
      </c>
      <c r="X177" s="112" t="s">
        <v>313</v>
      </c>
      <c r="Y177" s="112" t="s">
        <v>313</v>
      </c>
      <c r="Z177" s="112" t="s">
        <v>313</v>
      </c>
    </row>
    <row r="178" spans="1:26" ht="42" customHeight="1">
      <c r="A178" s="109" t="s">
        <v>121</v>
      </c>
      <c r="B178" s="118">
        <v>-29</v>
      </c>
      <c r="C178" s="118">
        <v>29</v>
      </c>
      <c r="D178" s="118">
        <v>-17</v>
      </c>
      <c r="E178" s="112" t="s">
        <v>313</v>
      </c>
      <c r="F178" s="112" t="s">
        <v>313</v>
      </c>
      <c r="G178" s="118">
        <v>57</v>
      </c>
      <c r="H178" s="112" t="s">
        <v>313</v>
      </c>
      <c r="I178" s="111"/>
      <c r="J178" s="112" t="s">
        <v>313</v>
      </c>
      <c r="K178" s="118">
        <v>-54</v>
      </c>
      <c r="L178" s="118">
        <v>-83.66666666666667</v>
      </c>
      <c r="M178" s="118">
        <v>-179.5</v>
      </c>
      <c r="N178" s="118">
        <v>-44</v>
      </c>
      <c r="O178" s="118">
        <v>-70</v>
      </c>
      <c r="P178" s="118">
        <v>-178</v>
      </c>
      <c r="Q178" s="118">
        <v>-14.5</v>
      </c>
      <c r="R178" s="118">
        <v>-84</v>
      </c>
      <c r="S178" s="118">
        <v>27</v>
      </c>
      <c r="T178" s="118">
        <v>-26</v>
      </c>
      <c r="U178" s="118">
        <v>58</v>
      </c>
      <c r="V178" s="118">
        <v>9</v>
      </c>
      <c r="W178" s="112" t="s">
        <v>313</v>
      </c>
      <c r="X178" s="112" t="s">
        <v>313</v>
      </c>
      <c r="Y178" s="118">
        <v>21</v>
      </c>
      <c r="Z178" s="118">
        <v>11.5</v>
      </c>
    </row>
    <row r="179" spans="1:26" ht="42" customHeight="1">
      <c r="A179" s="109" t="s">
        <v>312</v>
      </c>
      <c r="B179" s="118">
        <v>75</v>
      </c>
      <c r="C179" s="112" t="s">
        <v>313</v>
      </c>
      <c r="D179" s="112" t="s">
        <v>313</v>
      </c>
      <c r="E179" s="118">
        <v>218</v>
      </c>
      <c r="F179" s="118">
        <v>93</v>
      </c>
      <c r="G179" s="112" t="s">
        <v>313</v>
      </c>
      <c r="H179" s="112" t="s">
        <v>313</v>
      </c>
      <c r="I179" s="112" t="s">
        <v>313</v>
      </c>
      <c r="J179" s="111"/>
      <c r="K179" s="112" t="s">
        <v>313</v>
      </c>
      <c r="L179" s="118">
        <v>54</v>
      </c>
      <c r="M179" s="118">
        <v>21</v>
      </c>
      <c r="N179" s="112" t="s">
        <v>313</v>
      </c>
      <c r="O179" s="112" t="s">
        <v>313</v>
      </c>
      <c r="P179" s="118">
        <v>11</v>
      </c>
      <c r="Q179" s="112" t="s">
        <v>313</v>
      </c>
      <c r="R179" s="112" t="s">
        <v>313</v>
      </c>
      <c r="S179" s="112" t="s">
        <v>313</v>
      </c>
      <c r="T179" s="112" t="s">
        <v>313</v>
      </c>
      <c r="U179" s="112" t="s">
        <v>313</v>
      </c>
      <c r="V179" s="112" t="s">
        <v>313</v>
      </c>
      <c r="W179" s="112" t="s">
        <v>313</v>
      </c>
      <c r="X179" s="112" t="s">
        <v>313</v>
      </c>
      <c r="Y179" s="112" t="s">
        <v>313</v>
      </c>
      <c r="Z179" s="118">
        <v>-51</v>
      </c>
    </row>
    <row r="180" spans="1:26" ht="42" customHeight="1">
      <c r="A180" s="109" t="s">
        <v>183</v>
      </c>
      <c r="B180" s="112" t="s">
        <v>313</v>
      </c>
      <c r="C180" s="112" t="s">
        <v>313</v>
      </c>
      <c r="D180" s="118">
        <v>-54</v>
      </c>
      <c r="E180" s="112" t="s">
        <v>313</v>
      </c>
      <c r="F180" s="112" t="s">
        <v>313</v>
      </c>
      <c r="G180" s="112" t="s">
        <v>313</v>
      </c>
      <c r="H180" s="112" t="s">
        <v>313</v>
      </c>
      <c r="I180" s="118">
        <v>54</v>
      </c>
      <c r="J180" s="112" t="s">
        <v>313</v>
      </c>
      <c r="K180" s="111"/>
      <c r="L180" s="118">
        <v>-64</v>
      </c>
      <c r="M180" s="112" t="s">
        <v>313</v>
      </c>
      <c r="N180" s="112" t="s">
        <v>313</v>
      </c>
      <c r="O180" s="112" t="s">
        <v>313</v>
      </c>
      <c r="P180" s="112" t="s">
        <v>313</v>
      </c>
      <c r="Q180" s="118">
        <v>9</v>
      </c>
      <c r="R180" s="112" t="s">
        <v>313</v>
      </c>
      <c r="S180" s="112" t="s">
        <v>313</v>
      </c>
      <c r="T180" s="112" t="s">
        <v>313</v>
      </c>
      <c r="U180" s="112" t="s">
        <v>313</v>
      </c>
      <c r="V180" s="112" t="s">
        <v>313</v>
      </c>
      <c r="W180" s="112" t="s">
        <v>313</v>
      </c>
      <c r="X180" s="112" t="s">
        <v>313</v>
      </c>
      <c r="Y180" s="118">
        <v>61</v>
      </c>
      <c r="Z180" s="112" t="s">
        <v>313</v>
      </c>
    </row>
    <row r="181" spans="1:26" ht="42" customHeight="1">
      <c r="A181" s="109" t="s">
        <v>102</v>
      </c>
      <c r="B181" s="118">
        <v>81.5</v>
      </c>
      <c r="C181" s="118">
        <v>155.5</v>
      </c>
      <c r="D181" s="118">
        <v>350</v>
      </c>
      <c r="E181" s="112" t="s">
        <v>313</v>
      </c>
      <c r="F181" s="112" t="s">
        <v>313</v>
      </c>
      <c r="G181" s="118">
        <v>76</v>
      </c>
      <c r="H181" s="112" t="s">
        <v>313</v>
      </c>
      <c r="I181" s="118">
        <v>83.66666666666667</v>
      </c>
      <c r="J181" s="118">
        <v>-54</v>
      </c>
      <c r="K181" s="118">
        <v>64</v>
      </c>
      <c r="L181" s="111"/>
      <c r="M181" s="118">
        <v>62.166666666666664</v>
      </c>
      <c r="N181" s="118">
        <v>416</v>
      </c>
      <c r="O181" s="118">
        <v>176</v>
      </c>
      <c r="P181" s="118">
        <v>194.5</v>
      </c>
      <c r="Q181" s="118">
        <v>-83.33333333333333</v>
      </c>
      <c r="R181" s="118">
        <v>17.333333333333332</v>
      </c>
      <c r="S181" s="118">
        <v>-16</v>
      </c>
      <c r="T181" s="118">
        <v>72</v>
      </c>
      <c r="U181" s="118">
        <v>225.5</v>
      </c>
      <c r="V181" s="118">
        <v>152</v>
      </c>
      <c r="W181" s="112" t="s">
        <v>313</v>
      </c>
      <c r="X181" s="112" t="s">
        <v>313</v>
      </c>
      <c r="Y181" s="118">
        <v>37</v>
      </c>
      <c r="Z181" s="118">
        <v>128.75</v>
      </c>
    </row>
    <row r="182" spans="1:26" ht="42" customHeight="1">
      <c r="A182" s="109" t="s">
        <v>105</v>
      </c>
      <c r="B182" s="118">
        <v>175.25</v>
      </c>
      <c r="C182" s="118">
        <v>0</v>
      </c>
      <c r="D182" s="118">
        <v>191.25</v>
      </c>
      <c r="E182" s="118">
        <v>-57</v>
      </c>
      <c r="F182" s="118">
        <v>214</v>
      </c>
      <c r="G182" s="112" t="s">
        <v>313</v>
      </c>
      <c r="H182" s="118">
        <v>379</v>
      </c>
      <c r="I182" s="118">
        <v>179.5</v>
      </c>
      <c r="J182" s="118">
        <v>-21</v>
      </c>
      <c r="K182" s="112" t="s">
        <v>313</v>
      </c>
      <c r="L182" s="118">
        <v>-62.166666666666664</v>
      </c>
      <c r="M182" s="111"/>
      <c r="N182" s="118">
        <v>143</v>
      </c>
      <c r="O182" s="118">
        <v>29.5</v>
      </c>
      <c r="P182" s="118">
        <v>0</v>
      </c>
      <c r="Q182" s="118">
        <v>91.33333333333333</v>
      </c>
      <c r="R182" s="118">
        <v>62</v>
      </c>
      <c r="S182" s="112" t="s">
        <v>313</v>
      </c>
      <c r="T182" s="118">
        <v>-228</v>
      </c>
      <c r="U182" s="119">
        <v>454</v>
      </c>
      <c r="V182" s="112" t="s">
        <v>313</v>
      </c>
      <c r="W182" s="118">
        <v>233</v>
      </c>
      <c r="X182" s="118">
        <v>22</v>
      </c>
      <c r="Y182" s="112" t="s">
        <v>313</v>
      </c>
      <c r="Z182" s="118">
        <v>31.5</v>
      </c>
    </row>
    <row r="183" spans="1:26" ht="42" customHeight="1">
      <c r="A183" s="109" t="s">
        <v>198</v>
      </c>
      <c r="B183" s="112" t="s">
        <v>313</v>
      </c>
      <c r="C183" s="112" t="s">
        <v>313</v>
      </c>
      <c r="D183" s="118">
        <v>65</v>
      </c>
      <c r="E183" s="112" t="s">
        <v>313</v>
      </c>
      <c r="F183" s="112" t="s">
        <v>313</v>
      </c>
      <c r="G183" s="112" t="s">
        <v>313</v>
      </c>
      <c r="H183" s="112" t="s">
        <v>313</v>
      </c>
      <c r="I183" s="118">
        <v>44</v>
      </c>
      <c r="J183" s="112" t="s">
        <v>313</v>
      </c>
      <c r="K183" s="112" t="s">
        <v>313</v>
      </c>
      <c r="L183" s="118">
        <v>-416</v>
      </c>
      <c r="M183" s="118">
        <v>-143</v>
      </c>
      <c r="N183" s="111"/>
      <c r="O183" s="112" t="s">
        <v>313</v>
      </c>
      <c r="P183" s="112" t="s">
        <v>313</v>
      </c>
      <c r="Q183" s="118">
        <v>38</v>
      </c>
      <c r="R183" s="112" t="s">
        <v>313</v>
      </c>
      <c r="S183" s="112" t="s">
        <v>313</v>
      </c>
      <c r="T183" s="112" t="s">
        <v>313</v>
      </c>
      <c r="U183" s="112" t="s">
        <v>313</v>
      </c>
      <c r="V183" s="112" t="s">
        <v>313</v>
      </c>
      <c r="W183" s="112" t="s">
        <v>313</v>
      </c>
      <c r="X183" s="112" t="s">
        <v>313</v>
      </c>
      <c r="Y183" s="112" t="s">
        <v>313</v>
      </c>
      <c r="Z183" s="112" t="s">
        <v>313</v>
      </c>
    </row>
    <row r="184" spans="1:26" ht="42" customHeight="1">
      <c r="A184" s="109" t="s">
        <v>114</v>
      </c>
      <c r="B184" s="118">
        <v>95.5</v>
      </c>
      <c r="C184" s="118">
        <v>59.5</v>
      </c>
      <c r="D184" s="118">
        <v>14.333333333333334</v>
      </c>
      <c r="E184" s="112" t="s">
        <v>313</v>
      </c>
      <c r="F184" s="112" t="s">
        <v>313</v>
      </c>
      <c r="G184" s="118">
        <v>-74</v>
      </c>
      <c r="H184" s="118">
        <v>-50</v>
      </c>
      <c r="I184" s="118">
        <v>70</v>
      </c>
      <c r="J184" s="112" t="s">
        <v>313</v>
      </c>
      <c r="K184" s="112" t="s">
        <v>313</v>
      </c>
      <c r="L184" s="118">
        <v>-176</v>
      </c>
      <c r="M184" s="118">
        <v>-29.5</v>
      </c>
      <c r="N184" s="112" t="s">
        <v>313</v>
      </c>
      <c r="O184" s="111"/>
      <c r="P184" s="118">
        <v>-19.5</v>
      </c>
      <c r="Q184" s="118">
        <v>-1</v>
      </c>
      <c r="R184" s="118">
        <v>-135.5</v>
      </c>
      <c r="S184" s="118">
        <v>-17</v>
      </c>
      <c r="T184" s="112" t="s">
        <v>313</v>
      </c>
      <c r="U184" s="112" t="s">
        <v>313</v>
      </c>
      <c r="V184" s="112" t="s">
        <v>313</v>
      </c>
      <c r="W184" s="118">
        <v>59</v>
      </c>
      <c r="X184" s="118">
        <v>28</v>
      </c>
      <c r="Y184" s="112" t="s">
        <v>313</v>
      </c>
      <c r="Z184" s="118">
        <v>-73.5</v>
      </c>
    </row>
    <row r="185" spans="1:26" ht="42" customHeight="1">
      <c r="A185" s="109" t="s">
        <v>124</v>
      </c>
      <c r="B185" s="118">
        <v>6.333333333333333</v>
      </c>
      <c r="C185" s="118">
        <v>136</v>
      </c>
      <c r="D185" s="112" t="s">
        <v>313</v>
      </c>
      <c r="E185" s="118">
        <v>259</v>
      </c>
      <c r="F185" s="118">
        <v>12</v>
      </c>
      <c r="G185" s="112" t="s">
        <v>313</v>
      </c>
      <c r="H185" s="112" t="s">
        <v>313</v>
      </c>
      <c r="I185" s="118">
        <v>178</v>
      </c>
      <c r="J185" s="118">
        <v>-11</v>
      </c>
      <c r="K185" s="112" t="s">
        <v>313</v>
      </c>
      <c r="L185" s="118">
        <v>-194.5</v>
      </c>
      <c r="M185" s="118">
        <v>0</v>
      </c>
      <c r="N185" s="112" t="s">
        <v>313</v>
      </c>
      <c r="O185" s="118">
        <v>19.5</v>
      </c>
      <c r="P185" s="111"/>
      <c r="Q185" s="118">
        <v>-89</v>
      </c>
      <c r="R185" s="118">
        <v>30</v>
      </c>
      <c r="S185" s="112" t="s">
        <v>313</v>
      </c>
      <c r="T185" s="112" t="s">
        <v>313</v>
      </c>
      <c r="U185" s="118">
        <v>25.5</v>
      </c>
      <c r="V185" s="112" t="s">
        <v>313</v>
      </c>
      <c r="W185" s="118">
        <v>-96</v>
      </c>
      <c r="X185" s="118">
        <v>-36</v>
      </c>
      <c r="Y185" s="112" t="s">
        <v>313</v>
      </c>
      <c r="Z185" s="118">
        <v>23</v>
      </c>
    </row>
    <row r="186" spans="1:26" ht="42" customHeight="1">
      <c r="A186" s="109" t="s">
        <v>113</v>
      </c>
      <c r="B186" s="112" t="s">
        <v>313</v>
      </c>
      <c r="C186" s="118">
        <v>64</v>
      </c>
      <c r="D186" s="118">
        <v>146</v>
      </c>
      <c r="E186" s="112" t="s">
        <v>313</v>
      </c>
      <c r="F186" s="112" t="s">
        <v>313</v>
      </c>
      <c r="G186" s="112" t="s">
        <v>313</v>
      </c>
      <c r="H186" s="112" t="s">
        <v>313</v>
      </c>
      <c r="I186" s="118">
        <v>14.5</v>
      </c>
      <c r="J186" s="112" t="s">
        <v>313</v>
      </c>
      <c r="K186" s="118">
        <v>-9</v>
      </c>
      <c r="L186" s="118">
        <v>83.33333333333333</v>
      </c>
      <c r="M186" s="118">
        <v>-91.33333333333333</v>
      </c>
      <c r="N186" s="118">
        <v>-38</v>
      </c>
      <c r="O186" s="118">
        <v>1</v>
      </c>
      <c r="P186" s="118">
        <v>89</v>
      </c>
      <c r="Q186" s="111"/>
      <c r="R186" s="112" t="s">
        <v>313</v>
      </c>
      <c r="S186" s="112" t="s">
        <v>313</v>
      </c>
      <c r="T186" s="118">
        <v>-63</v>
      </c>
      <c r="U186" s="118">
        <v>-40</v>
      </c>
      <c r="V186" s="112" t="s">
        <v>313</v>
      </c>
      <c r="W186" s="112" t="s">
        <v>313</v>
      </c>
      <c r="X186" s="112" t="s">
        <v>313</v>
      </c>
      <c r="Y186" s="118">
        <v>-1</v>
      </c>
      <c r="Z186" s="118">
        <v>-13</v>
      </c>
    </row>
    <row r="187" spans="1:26" ht="42" customHeight="1">
      <c r="A187" s="109" t="s">
        <v>125</v>
      </c>
      <c r="B187" s="118">
        <v>0</v>
      </c>
      <c r="C187" s="118">
        <v>78</v>
      </c>
      <c r="D187" s="112" t="s">
        <v>313</v>
      </c>
      <c r="E187" s="112" t="s">
        <v>313</v>
      </c>
      <c r="F187" s="112" t="s">
        <v>313</v>
      </c>
      <c r="G187" s="118">
        <v>24</v>
      </c>
      <c r="H187" s="112" t="s">
        <v>313</v>
      </c>
      <c r="I187" s="118">
        <v>84</v>
      </c>
      <c r="J187" s="112" t="s">
        <v>313</v>
      </c>
      <c r="K187" s="112" t="s">
        <v>313</v>
      </c>
      <c r="L187" s="118">
        <v>-17.333333333333332</v>
      </c>
      <c r="M187" s="118">
        <v>-62</v>
      </c>
      <c r="N187" s="112" t="s">
        <v>313</v>
      </c>
      <c r="O187" s="118">
        <v>135.5</v>
      </c>
      <c r="P187" s="118">
        <v>-30</v>
      </c>
      <c r="Q187" s="112" t="s">
        <v>313</v>
      </c>
      <c r="R187" s="111"/>
      <c r="S187" s="118">
        <v>205</v>
      </c>
      <c r="T187" s="118">
        <v>-229</v>
      </c>
      <c r="U187" s="112" t="s">
        <v>313</v>
      </c>
      <c r="V187" s="112" t="s">
        <v>313</v>
      </c>
      <c r="W187" s="112" t="s">
        <v>313</v>
      </c>
      <c r="X187" s="112" t="s">
        <v>313</v>
      </c>
      <c r="Y187" s="112" t="s">
        <v>313</v>
      </c>
      <c r="Z187" s="112" t="s">
        <v>313</v>
      </c>
    </row>
    <row r="188" spans="1:26" ht="42" customHeight="1">
      <c r="A188" s="109" t="s">
        <v>175</v>
      </c>
      <c r="B188" s="112" t="s">
        <v>313</v>
      </c>
      <c r="C188" s="118">
        <v>95</v>
      </c>
      <c r="D188" s="112" t="s">
        <v>313</v>
      </c>
      <c r="E188" s="112" t="s">
        <v>313</v>
      </c>
      <c r="F188" s="112" t="s">
        <v>313</v>
      </c>
      <c r="G188" s="118">
        <v>-105</v>
      </c>
      <c r="H188" s="112" t="s">
        <v>313</v>
      </c>
      <c r="I188" s="118">
        <v>-27</v>
      </c>
      <c r="J188" s="112" t="s">
        <v>313</v>
      </c>
      <c r="K188" s="112" t="s">
        <v>313</v>
      </c>
      <c r="L188" s="118">
        <v>16</v>
      </c>
      <c r="M188" s="112" t="s">
        <v>313</v>
      </c>
      <c r="N188" s="112" t="s">
        <v>313</v>
      </c>
      <c r="O188" s="118">
        <v>17</v>
      </c>
      <c r="P188" s="112" t="s">
        <v>313</v>
      </c>
      <c r="Q188" s="112" t="s">
        <v>313</v>
      </c>
      <c r="R188" s="118">
        <v>-205</v>
      </c>
      <c r="S188" s="111"/>
      <c r="T188" s="112" t="s">
        <v>313</v>
      </c>
      <c r="U188" s="112" t="s">
        <v>313</v>
      </c>
      <c r="V188" s="112" t="s">
        <v>313</v>
      </c>
      <c r="W188" s="112" t="s">
        <v>313</v>
      </c>
      <c r="X188" s="112" t="s">
        <v>313</v>
      </c>
      <c r="Y188" s="112" t="s">
        <v>313</v>
      </c>
      <c r="Z188" s="112" t="s">
        <v>313</v>
      </c>
    </row>
    <row r="189" spans="1:26" ht="42" customHeight="1">
      <c r="A189" s="109" t="s">
        <v>139</v>
      </c>
      <c r="B189" s="112" t="s">
        <v>313</v>
      </c>
      <c r="C189" s="112" t="s">
        <v>313</v>
      </c>
      <c r="D189" s="112" t="s">
        <v>313</v>
      </c>
      <c r="E189" s="112" t="s">
        <v>313</v>
      </c>
      <c r="F189" s="112" t="s">
        <v>313</v>
      </c>
      <c r="G189" s="112" t="s">
        <v>313</v>
      </c>
      <c r="H189" s="112" t="s">
        <v>313</v>
      </c>
      <c r="I189" s="118">
        <v>26</v>
      </c>
      <c r="J189" s="112" t="s">
        <v>313</v>
      </c>
      <c r="K189" s="112" t="s">
        <v>313</v>
      </c>
      <c r="L189" s="118">
        <v>-72</v>
      </c>
      <c r="M189" s="118">
        <v>228</v>
      </c>
      <c r="N189" s="112" t="s">
        <v>313</v>
      </c>
      <c r="O189" s="112" t="s">
        <v>313</v>
      </c>
      <c r="P189" s="112" t="s">
        <v>313</v>
      </c>
      <c r="Q189" s="118">
        <v>63</v>
      </c>
      <c r="R189" s="118">
        <v>229</v>
      </c>
      <c r="S189" s="112" t="s">
        <v>313</v>
      </c>
      <c r="T189" s="111"/>
      <c r="U189" s="112" t="s">
        <v>313</v>
      </c>
      <c r="V189" s="112" t="s">
        <v>313</v>
      </c>
      <c r="W189" s="112" t="s">
        <v>313</v>
      </c>
      <c r="X189" s="112" t="s">
        <v>313</v>
      </c>
      <c r="Y189" s="112" t="s">
        <v>313</v>
      </c>
      <c r="Z189" s="112" t="s">
        <v>313</v>
      </c>
    </row>
    <row r="190" spans="1:26" ht="42" customHeight="1">
      <c r="A190" s="109" t="s">
        <v>188</v>
      </c>
      <c r="B190" s="112" t="s">
        <v>313</v>
      </c>
      <c r="C190" s="112" t="s">
        <v>313</v>
      </c>
      <c r="D190" s="118">
        <v>-143</v>
      </c>
      <c r="E190" s="112" t="s">
        <v>313</v>
      </c>
      <c r="F190" s="112" t="s">
        <v>313</v>
      </c>
      <c r="G190" s="112" t="s">
        <v>313</v>
      </c>
      <c r="H190" s="112" t="s">
        <v>313</v>
      </c>
      <c r="I190" s="118">
        <v>-58</v>
      </c>
      <c r="J190" s="112" t="s">
        <v>313</v>
      </c>
      <c r="K190" s="112" t="s">
        <v>313</v>
      </c>
      <c r="L190" s="118">
        <v>-225.5</v>
      </c>
      <c r="M190" s="118">
        <v>-454</v>
      </c>
      <c r="N190" s="112" t="s">
        <v>313</v>
      </c>
      <c r="O190" s="112" t="s">
        <v>313</v>
      </c>
      <c r="P190" s="118">
        <v>-25.5</v>
      </c>
      <c r="Q190" s="118">
        <v>40</v>
      </c>
      <c r="R190" s="112" t="s">
        <v>313</v>
      </c>
      <c r="S190" s="112" t="s">
        <v>313</v>
      </c>
      <c r="T190" s="112" t="s">
        <v>313</v>
      </c>
      <c r="U190" s="111"/>
      <c r="V190" s="118">
        <v>38</v>
      </c>
      <c r="W190" s="112" t="s">
        <v>313</v>
      </c>
      <c r="X190" s="112" t="s">
        <v>313</v>
      </c>
      <c r="Y190" s="112" t="s">
        <v>313</v>
      </c>
      <c r="Z190" s="118">
        <v>-0.5</v>
      </c>
    </row>
    <row r="191" spans="1:26" ht="42" customHeight="1">
      <c r="A191" s="109" t="s">
        <v>157</v>
      </c>
      <c r="B191" s="112" t="s">
        <v>313</v>
      </c>
      <c r="C191" s="112" t="s">
        <v>313</v>
      </c>
      <c r="D191" s="118">
        <v>-3</v>
      </c>
      <c r="E191" s="112" t="s">
        <v>313</v>
      </c>
      <c r="F191" s="112" t="s">
        <v>313</v>
      </c>
      <c r="G191" s="112" t="s">
        <v>313</v>
      </c>
      <c r="H191" s="112" t="s">
        <v>313</v>
      </c>
      <c r="I191" s="118">
        <v>-9</v>
      </c>
      <c r="J191" s="112" t="s">
        <v>313</v>
      </c>
      <c r="K191" s="112" t="s">
        <v>313</v>
      </c>
      <c r="L191" s="118">
        <v>-152</v>
      </c>
      <c r="M191" s="112" t="s">
        <v>313</v>
      </c>
      <c r="N191" s="112" t="s">
        <v>313</v>
      </c>
      <c r="O191" s="112" t="s">
        <v>313</v>
      </c>
      <c r="P191" s="112" t="s">
        <v>313</v>
      </c>
      <c r="Q191" s="112" t="s">
        <v>313</v>
      </c>
      <c r="R191" s="112" t="s">
        <v>313</v>
      </c>
      <c r="S191" s="112" t="s">
        <v>313</v>
      </c>
      <c r="T191" s="112" t="s">
        <v>313</v>
      </c>
      <c r="U191" s="118">
        <v>-38</v>
      </c>
      <c r="V191" s="111"/>
      <c r="W191" s="112" t="s">
        <v>313</v>
      </c>
      <c r="X191" s="112" t="s">
        <v>313</v>
      </c>
      <c r="Y191" s="112" t="s">
        <v>313</v>
      </c>
      <c r="Z191" s="118">
        <v>-56</v>
      </c>
    </row>
    <row r="192" spans="1:26" ht="42" customHeight="1">
      <c r="A192" s="109" t="s">
        <v>172</v>
      </c>
      <c r="B192" s="118">
        <v>-70</v>
      </c>
      <c r="C192" s="112" t="s">
        <v>313</v>
      </c>
      <c r="D192" s="112" t="s">
        <v>313</v>
      </c>
      <c r="E192" s="112" t="s">
        <v>313</v>
      </c>
      <c r="F192" s="112" t="s">
        <v>313</v>
      </c>
      <c r="G192" s="112" t="s">
        <v>313</v>
      </c>
      <c r="H192" s="112" t="s">
        <v>313</v>
      </c>
      <c r="I192" s="112" t="s">
        <v>313</v>
      </c>
      <c r="J192" s="112" t="s">
        <v>313</v>
      </c>
      <c r="K192" s="112" t="s">
        <v>313</v>
      </c>
      <c r="L192" s="112" t="s">
        <v>313</v>
      </c>
      <c r="M192" s="118">
        <v>-233</v>
      </c>
      <c r="N192" s="112" t="s">
        <v>313</v>
      </c>
      <c r="O192" s="118">
        <v>-59</v>
      </c>
      <c r="P192" s="118">
        <v>96</v>
      </c>
      <c r="Q192" s="112" t="s">
        <v>313</v>
      </c>
      <c r="R192" s="112" t="s">
        <v>313</v>
      </c>
      <c r="S192" s="112" t="s">
        <v>313</v>
      </c>
      <c r="T192" s="112" t="s">
        <v>313</v>
      </c>
      <c r="U192" s="112" t="s">
        <v>313</v>
      </c>
      <c r="V192" s="112" t="s">
        <v>313</v>
      </c>
      <c r="W192" s="111"/>
      <c r="X192" s="112" t="s">
        <v>313</v>
      </c>
      <c r="Y192" s="112" t="s">
        <v>313</v>
      </c>
      <c r="Z192" s="112" t="s">
        <v>313</v>
      </c>
    </row>
    <row r="193" spans="1:26" ht="42" customHeight="1">
      <c r="A193" s="109" t="s">
        <v>224</v>
      </c>
      <c r="B193" s="112" t="s">
        <v>313</v>
      </c>
      <c r="C193" s="118">
        <v>55</v>
      </c>
      <c r="D193" s="112" t="s">
        <v>313</v>
      </c>
      <c r="E193" s="112" t="s">
        <v>313</v>
      </c>
      <c r="F193" s="112" t="s">
        <v>313</v>
      </c>
      <c r="G193" s="112" t="s">
        <v>313</v>
      </c>
      <c r="H193" s="112" t="s">
        <v>313</v>
      </c>
      <c r="I193" s="112" t="s">
        <v>313</v>
      </c>
      <c r="J193" s="112" t="s">
        <v>313</v>
      </c>
      <c r="K193" s="112" t="s">
        <v>313</v>
      </c>
      <c r="L193" s="112" t="s">
        <v>313</v>
      </c>
      <c r="M193" s="118">
        <v>-22</v>
      </c>
      <c r="N193" s="112" t="s">
        <v>313</v>
      </c>
      <c r="O193" s="118">
        <v>-28</v>
      </c>
      <c r="P193" s="118">
        <v>36</v>
      </c>
      <c r="Q193" s="112" t="s">
        <v>313</v>
      </c>
      <c r="R193" s="112" t="s">
        <v>313</v>
      </c>
      <c r="S193" s="112" t="s">
        <v>313</v>
      </c>
      <c r="T193" s="112" t="s">
        <v>313</v>
      </c>
      <c r="U193" s="112" t="s">
        <v>313</v>
      </c>
      <c r="V193" s="112" t="s">
        <v>313</v>
      </c>
      <c r="W193" s="112" t="s">
        <v>313</v>
      </c>
      <c r="X193" s="111"/>
      <c r="Y193" s="112" t="s">
        <v>313</v>
      </c>
      <c r="Z193" s="118">
        <v>-25</v>
      </c>
    </row>
    <row r="194" spans="1:26" ht="42" customHeight="1">
      <c r="A194" s="109" t="s">
        <v>152</v>
      </c>
      <c r="B194" s="112" t="s">
        <v>313</v>
      </c>
      <c r="C194" s="112" t="s">
        <v>313</v>
      </c>
      <c r="D194" s="118">
        <v>-3</v>
      </c>
      <c r="E194" s="112" t="s">
        <v>313</v>
      </c>
      <c r="F194" s="112" t="s">
        <v>313</v>
      </c>
      <c r="G194" s="112" t="s">
        <v>313</v>
      </c>
      <c r="H194" s="112" t="s">
        <v>313</v>
      </c>
      <c r="I194" s="118">
        <v>-21</v>
      </c>
      <c r="J194" s="112" t="s">
        <v>313</v>
      </c>
      <c r="K194" s="118">
        <v>-61</v>
      </c>
      <c r="L194" s="118">
        <v>-37</v>
      </c>
      <c r="M194" s="112" t="s">
        <v>313</v>
      </c>
      <c r="N194" s="112" t="s">
        <v>313</v>
      </c>
      <c r="O194" s="112" t="s">
        <v>313</v>
      </c>
      <c r="P194" s="112" t="s">
        <v>313</v>
      </c>
      <c r="Q194" s="118">
        <v>1</v>
      </c>
      <c r="R194" s="112" t="s">
        <v>313</v>
      </c>
      <c r="S194" s="112" t="s">
        <v>313</v>
      </c>
      <c r="T194" s="112" t="s">
        <v>313</v>
      </c>
      <c r="U194" s="112" t="s">
        <v>313</v>
      </c>
      <c r="V194" s="112" t="s">
        <v>313</v>
      </c>
      <c r="W194" s="112" t="s">
        <v>313</v>
      </c>
      <c r="X194" s="112" t="s">
        <v>313</v>
      </c>
      <c r="Y194" s="111"/>
      <c r="Z194" s="112" t="s">
        <v>313</v>
      </c>
    </row>
    <row r="195" spans="1:26" ht="42" customHeight="1">
      <c r="A195" s="109" t="s">
        <v>142</v>
      </c>
      <c r="B195" s="118">
        <v>-128.5</v>
      </c>
      <c r="C195" s="118">
        <v>73</v>
      </c>
      <c r="D195" s="118">
        <v>-18</v>
      </c>
      <c r="E195" s="118">
        <v>-1</v>
      </c>
      <c r="F195" s="118">
        <v>105</v>
      </c>
      <c r="G195" s="112" t="s">
        <v>313</v>
      </c>
      <c r="H195" s="112" t="s">
        <v>313</v>
      </c>
      <c r="I195" s="118">
        <v>-11.5</v>
      </c>
      <c r="J195" s="118">
        <v>51</v>
      </c>
      <c r="K195" s="112" t="s">
        <v>313</v>
      </c>
      <c r="L195" s="118">
        <v>-128.75</v>
      </c>
      <c r="M195" s="118">
        <v>-31.5</v>
      </c>
      <c r="N195" s="112" t="s">
        <v>313</v>
      </c>
      <c r="O195" s="118">
        <v>73.5</v>
      </c>
      <c r="P195" s="118">
        <v>-23</v>
      </c>
      <c r="Q195" s="118">
        <v>13</v>
      </c>
      <c r="R195" s="112" t="s">
        <v>313</v>
      </c>
      <c r="S195" s="112" t="s">
        <v>313</v>
      </c>
      <c r="T195" s="112" t="s">
        <v>313</v>
      </c>
      <c r="U195" s="118">
        <v>0.5</v>
      </c>
      <c r="V195" s="118">
        <v>56</v>
      </c>
      <c r="W195" s="112" t="s">
        <v>313</v>
      </c>
      <c r="X195" s="118">
        <v>25</v>
      </c>
      <c r="Y195" s="112" t="s">
        <v>313</v>
      </c>
      <c r="Z195" s="111"/>
    </row>
  </sheetData>
  <sheetProtection selectLockedCells="1" selectUnlockedCells="1"/>
  <mergeCells count="7">
    <mergeCell ref="A169:Z169"/>
    <mergeCell ref="A1:Z1"/>
    <mergeCell ref="A29:Z29"/>
    <mergeCell ref="A57:Z57"/>
    <mergeCell ref="A85:Z85"/>
    <mergeCell ref="A113:Z113"/>
    <mergeCell ref="A141:Z141"/>
  </mergeCells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Damjan</cp:lastModifiedBy>
  <dcterms:modified xsi:type="dcterms:W3CDTF">2015-10-21T10:43:58Z</dcterms:modified>
  <cp:category/>
  <cp:version/>
  <cp:contentType/>
  <cp:contentStatus/>
</cp:coreProperties>
</file>